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.maciene\Desktop\SVP_2017_2019\2017_2019_WWW_12_21\"/>
    </mc:Choice>
  </mc:AlternateContent>
  <bookViews>
    <workbookView xWindow="0" yWindow="0" windowWidth="23250" windowHeight="12435" tabRatio="240"/>
  </bookViews>
  <sheets>
    <sheet name="1_c_1_c_1_forma" sheetId="1" r:id="rId1"/>
    <sheet name="Lapas1" sheetId="4" state="hidden" r:id="rId2"/>
    <sheet name="vykdytojų_kodai" sheetId="3" r:id="rId3"/>
  </sheets>
  <definedNames>
    <definedName name="Excel_BuiltIn_Print_Titles_1_1">'1_c_1_c_1_forma'!$A$10:$ID$12</definedName>
    <definedName name="_xlnm.Print_Titles" localSheetId="0">'1_c_1_c_1_forma'!$10:$12</definedName>
  </definedNames>
  <calcPr calcId="152511"/>
</workbook>
</file>

<file path=xl/calcChain.xml><?xml version="1.0" encoding="utf-8"?>
<calcChain xmlns="http://schemas.openxmlformats.org/spreadsheetml/2006/main">
  <c r="K76" i="1" l="1"/>
  <c r="J76" i="1"/>
  <c r="H76" i="1"/>
  <c r="K67" i="1"/>
  <c r="J67" i="1"/>
  <c r="H67" i="1"/>
  <c r="G67" i="1"/>
  <c r="G18" i="1"/>
  <c r="H18" i="1"/>
  <c r="J18" i="1"/>
  <c r="K18" i="1"/>
  <c r="H34" i="1" l="1"/>
  <c r="H35" i="1" s="1"/>
  <c r="I34" i="1"/>
  <c r="I35" i="1" s="1"/>
  <c r="J34" i="1"/>
  <c r="J35" i="1" s="1"/>
  <c r="K34" i="1"/>
  <c r="K35" i="1" s="1"/>
  <c r="G34" i="1"/>
  <c r="H68" i="1"/>
  <c r="H78" i="1" s="1"/>
  <c r="I68" i="1"/>
  <c r="I78" i="1" s="1"/>
  <c r="J68" i="1"/>
  <c r="J78" i="1" s="1"/>
  <c r="K68" i="1"/>
  <c r="K78" i="1" s="1"/>
  <c r="G68" i="1"/>
  <c r="H26" i="1" l="1"/>
  <c r="I26" i="1"/>
  <c r="J26" i="1"/>
  <c r="K26" i="1"/>
  <c r="H23" i="1"/>
  <c r="I23" i="1"/>
  <c r="J23" i="1"/>
  <c r="K23" i="1"/>
  <c r="H21" i="1"/>
  <c r="J21" i="1"/>
  <c r="K21" i="1"/>
  <c r="I19" i="1" l="1"/>
  <c r="I21" i="1" s="1"/>
  <c r="I17" i="1"/>
  <c r="I18" i="1" l="1"/>
  <c r="I76" i="1"/>
  <c r="I67" i="1"/>
  <c r="K75" i="1"/>
  <c r="K88" i="1" s="1"/>
  <c r="J75" i="1" l="1"/>
  <c r="J88" i="1" s="1"/>
  <c r="G76" i="1" l="1"/>
  <c r="H62" i="1" l="1"/>
  <c r="I54" i="1"/>
  <c r="I55" i="1" s="1"/>
  <c r="I75" i="1" l="1"/>
  <c r="I88" i="1" s="1"/>
  <c r="H69" i="1"/>
  <c r="K69" i="1"/>
  <c r="J69" i="1"/>
  <c r="G78" i="1"/>
  <c r="C55" i="1"/>
  <c r="J54" i="1"/>
  <c r="J55" i="1" s="1"/>
  <c r="G54" i="1"/>
  <c r="H54" i="1"/>
  <c r="H55" i="1" s="1"/>
  <c r="K54" i="1"/>
  <c r="K55" i="1" s="1"/>
  <c r="G60" i="1"/>
  <c r="H60" i="1"/>
  <c r="I60" i="1"/>
  <c r="J60" i="1"/>
  <c r="K60" i="1"/>
  <c r="G62" i="1"/>
  <c r="I62" i="1"/>
  <c r="J62" i="1"/>
  <c r="J63" i="1" s="1"/>
  <c r="J64" i="1" s="1"/>
  <c r="K62" i="1"/>
  <c r="K63" i="1" s="1"/>
  <c r="K64" i="1" s="1"/>
  <c r="H50" i="1"/>
  <c r="H51" i="1" s="1"/>
  <c r="I50" i="1"/>
  <c r="I51" i="1" s="1"/>
  <c r="I56" i="1" s="1"/>
  <c r="J50" i="1"/>
  <c r="J51" i="1" s="1"/>
  <c r="K50" i="1"/>
  <c r="K51" i="1" s="1"/>
  <c r="H44" i="1"/>
  <c r="I44" i="1"/>
  <c r="J44" i="1"/>
  <c r="K44" i="1"/>
  <c r="H42" i="1"/>
  <c r="I42" i="1"/>
  <c r="J42" i="1"/>
  <c r="K42" i="1"/>
  <c r="H40" i="1"/>
  <c r="I40" i="1"/>
  <c r="J40" i="1"/>
  <c r="K40" i="1"/>
  <c r="H36" i="1"/>
  <c r="I36" i="1"/>
  <c r="J36" i="1"/>
  <c r="K36" i="1"/>
  <c r="I27" i="1"/>
  <c r="I28" i="1" s="1"/>
  <c r="G23" i="1"/>
  <c r="J27" i="1"/>
  <c r="J28" i="1" s="1"/>
  <c r="G21" i="1"/>
  <c r="G35" i="1"/>
  <c r="G36" i="1" s="1"/>
  <c r="G26" i="1"/>
  <c r="G50" i="1"/>
  <c r="G51" i="1" s="1"/>
  <c r="G42" i="1"/>
  <c r="G40" i="1"/>
  <c r="G44" i="1"/>
  <c r="I69" i="1"/>
  <c r="G27" i="1" l="1"/>
  <c r="G28" i="1" s="1"/>
  <c r="H45" i="1"/>
  <c r="H46" i="1" s="1"/>
  <c r="K27" i="1"/>
  <c r="K28" i="1" s="1"/>
  <c r="G63" i="1"/>
  <c r="G64" i="1" s="1"/>
  <c r="G45" i="1"/>
  <c r="G46" i="1" s="1"/>
  <c r="I45" i="1"/>
  <c r="I46" i="1" s="1"/>
  <c r="K56" i="1"/>
  <c r="K45" i="1"/>
  <c r="K46" i="1" s="1"/>
  <c r="J45" i="1"/>
  <c r="J46" i="1" s="1"/>
  <c r="H27" i="1"/>
  <c r="H28" i="1" s="1"/>
  <c r="J56" i="1"/>
  <c r="H63" i="1"/>
  <c r="H64" i="1" s="1"/>
  <c r="I63" i="1"/>
  <c r="I64" i="1" s="1"/>
  <c r="H75" i="1"/>
  <c r="H88" i="1" s="1"/>
  <c r="G75" i="1"/>
  <c r="G88" i="1" s="1"/>
  <c r="H56" i="1"/>
  <c r="G69" i="1"/>
  <c r="I65" i="1" l="1"/>
  <c r="G65" i="1"/>
  <c r="J65" i="1"/>
  <c r="K65" i="1"/>
  <c r="H65" i="1"/>
</calcChain>
</file>

<file path=xl/comments1.xml><?xml version="1.0" encoding="utf-8"?>
<comments xmlns="http://schemas.openxmlformats.org/spreadsheetml/2006/main">
  <authors>
    <author>Administrator</author>
    <author>Justina Vaičekauskienė</author>
  </authors>
  <commentList>
    <comment ref="C61" authorId="0" shapeId="0">
      <text>
        <r>
          <rPr>
            <sz val="9"/>
            <color indexed="81"/>
            <rFont val="Tahoma"/>
            <family val="2"/>
            <charset val="186"/>
          </rPr>
          <t xml:space="preserve">Buvo vienodi kodai 01.05.01.01
</t>
        </r>
      </text>
    </comment>
    <comment ref="D61" authorId="1" shapeId="0">
      <text>
        <r>
          <rPr>
            <b/>
            <sz val="9"/>
            <color indexed="81"/>
            <rFont val="Tahoma"/>
            <family val="2"/>
            <charset val="186"/>
          </rPr>
          <t>Justina Vaičekauskienė:</t>
        </r>
        <r>
          <rPr>
            <sz val="9"/>
            <color indexed="81"/>
            <rFont val="Tahoma"/>
            <family val="2"/>
            <charset val="186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<sst xmlns="http://schemas.openxmlformats.org/spreadsheetml/2006/main" count="236" uniqueCount="124">
  <si>
    <t>TIKSLŲ, UŽDAVINIŲ, PRIEMONIŲ, PRIEMONIŲ IŠLAIDŲ IR PRODUKTO KRITERIJŲ SUVESTINĖ</t>
  </si>
  <si>
    <t>Programos tikslo kodas</t>
  </si>
  <si>
    <t>Uždavinio kodas</t>
  </si>
  <si>
    <t>Priemonės kodas</t>
  </si>
  <si>
    <t>Priemonės pavadinimas</t>
  </si>
  <si>
    <t>Priemonės vykdytojo kodas</t>
  </si>
  <si>
    <t>Finansavimo šaltinis</t>
  </si>
  <si>
    <t>Produkto kriterijus</t>
  </si>
  <si>
    <t>Iš viso</t>
  </si>
  <si>
    <t>Pavadinimas, mato vnt.</t>
  </si>
  <si>
    <t>01</t>
  </si>
  <si>
    <t xml:space="preserve">Užtikrinti kompleksišką miesto planavimą ir žemės sklypų formavimą </t>
  </si>
  <si>
    <t>Rengti teritorijų planavimo dokumentus, padedančius užtikrinti darniąją miesto plėtrą</t>
  </si>
  <si>
    <t>05</t>
  </si>
  <si>
    <t>SB</t>
  </si>
  <si>
    <t>02</t>
  </si>
  <si>
    <t>Detaliųjų ir specialiųjų planų parengimas</t>
  </si>
  <si>
    <t xml:space="preserve">Iš viso </t>
  </si>
  <si>
    <t>04</t>
  </si>
  <si>
    <t>Kadastrinių matavimų planų rengimas nuosavybei  grąžinti, naudojamiems, privatizuojamiems ir naujiems sklypams</t>
  </si>
  <si>
    <t>Iš viso uždaviniui</t>
  </si>
  <si>
    <t>Iš viso tikslui</t>
  </si>
  <si>
    <t>Tobulinti miesto teigiamo architektūrinio ir vizualinio įvaizdžio kokybę</t>
  </si>
  <si>
    <t>Pagerinti miesto teigiamo architektūrinio ir vizualinio įvaizdžio kokybę</t>
  </si>
  <si>
    <t>Miesto teigiamo architektūrinio ir vizualinio įvaizdžio formavimas</t>
  </si>
  <si>
    <t>03</t>
  </si>
  <si>
    <t>Išsaugoti nekilnojamąjį kultūros paveldą</t>
  </si>
  <si>
    <t>Organizuoti kultūros paveldo apsaugą</t>
  </si>
  <si>
    <t>Kultūros paveldo tvarkyba</t>
  </si>
  <si>
    <t>3</t>
  </si>
  <si>
    <t>Nekilnojamojo kultūros paveldo pažinimo sklaida ir atgaivinimas</t>
  </si>
  <si>
    <t>1</t>
  </si>
  <si>
    <t>Kultūros paveldo apskaita</t>
  </si>
  <si>
    <t xml:space="preserve">Tobulinti ir plėsti miesto geoinformacinę sistemą (GIS) </t>
  </si>
  <si>
    <t>Kokybiškai administruoti Šiaulių m. GIS duomenų bazę</t>
  </si>
  <si>
    <t>Teritorijų planavimo dokumentų, reglamentų ir brėžinių suvedimas į registrą (I etapas) ,GIS programinės įrangos įsigijimas</t>
  </si>
  <si>
    <t>Atnaujinti vietinius geodezinius tinklus</t>
  </si>
  <si>
    <t>Savivaldybės teritorijos geodezinių tinklų sutankinimo gautų duomenų integravimas</t>
  </si>
  <si>
    <t xml:space="preserve">Iš viso  programai </t>
  </si>
  <si>
    <t>VISO</t>
  </si>
  <si>
    <t>Finansavimo šaltiniai</t>
  </si>
  <si>
    <t>1.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</si>
  <si>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</si>
  <si>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</si>
  <si>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</si>
  <si>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</si>
  <si>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</si>
  <si>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</si>
  <si>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</si>
  <si>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</si>
  <si>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</si>
  <si>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</t>
  </si>
  <si>
    <t>Strateginio veiklos plano vykdytojų kodų klasifikatorius*</t>
  </si>
  <si>
    <t>Programos vykdytojo kodas</t>
  </si>
  <si>
    <t xml:space="preserve">                              Pavadinimas</t>
  </si>
  <si>
    <t>SB lik.</t>
  </si>
  <si>
    <t>Žemės paėmimas visuomenės poreikiams</t>
  </si>
  <si>
    <t>Parengtų detaliųjų ir specialiųjų planų sk.</t>
  </si>
  <si>
    <t>Parengtų kadastrinių matavimų bylų, žemės sklypų pertvarkymo projektų sk.</t>
  </si>
  <si>
    <t>Parengtų projektinių pasiūlymų sk.</t>
  </si>
  <si>
    <t>Sutvarkytų kultūros paveldo objektų sk.</t>
  </si>
  <si>
    <t>Įgyvendintų nekilnojamojo kultūros paveldo pažinimo sklaidos ir atgaivinimo priemonių sk.</t>
  </si>
  <si>
    <t>Įgyvendintų kultūros paveldo apskaitos priemonių sk.</t>
  </si>
  <si>
    <t xml:space="preserve">01 Miesto urbanistinės plėtros programa </t>
  </si>
  <si>
    <t>Paimtų visuomenės poreikiams sklypų sk. skaičius</t>
  </si>
  <si>
    <t>tūkst. Eur</t>
  </si>
  <si>
    <t>1.10.</t>
  </si>
  <si>
    <t>Pastatų techniniai projektai</t>
  </si>
  <si>
    <t>7,2</t>
  </si>
  <si>
    <t>2016 metais patvirtinti asignavimai</t>
  </si>
  <si>
    <t>2017 metų lėšų poreikis</t>
  </si>
  <si>
    <t>2017 metais patvirtinti asignavimai</t>
  </si>
  <si>
    <t>2018 metų išlaidų projektas</t>
  </si>
  <si>
    <t>2019 metų išlaidų projektas</t>
  </si>
  <si>
    <t>2017 metai</t>
  </si>
  <si>
    <t>2018 metai</t>
  </si>
  <si>
    <t>2019 metai</t>
  </si>
  <si>
    <t xml:space="preserve"> MIESTO URBANISTINĖS PLĖTROS  PROGRAMOS (Nr. 01) 2017-2019 METŲ VEIKLOS PLANO </t>
  </si>
  <si>
    <t>05   07</t>
  </si>
  <si>
    <t>* patvirtinta Šiaulių miesto savivaldybės administracijos direktoriaus 2016-10-28 įsakymu Nr. A -1473</t>
  </si>
  <si>
    <t>Urbanistinės plėtros ir ūkio departamento Architektūros, urbanistikos ir paveldosaugos skyrius</t>
  </si>
  <si>
    <t>07</t>
  </si>
  <si>
    <t>Urbanistinės plėtros ir ūkio departamento Miesto ūkio ir aplinkos skyrius</t>
  </si>
  <si>
    <t>FINANSAVIMO IŠLAIDŲ SUVESTINĖ</t>
  </si>
  <si>
    <t>2017 metų poreikis</t>
  </si>
  <si>
    <t xml:space="preserve">Savivaldybės biudžeto lėšos </t>
  </si>
  <si>
    <t>Savivaldybės biudžeto lėšos (SB)</t>
  </si>
  <si>
    <t>Paskolų lėšos PS</t>
  </si>
  <si>
    <t>Programų lėšų likutis SB (LIK)</t>
  </si>
  <si>
    <t>Mokinio krepšelio lėšos VB (MK)</t>
  </si>
  <si>
    <t>Lėšos valstybės deleguotoms funkcijoms atlikti VB (VF)</t>
  </si>
  <si>
    <t>Kitos valstybės biudžeto lėšos VB (KT)</t>
  </si>
  <si>
    <t>Valstybės investicijų projektų lėšos VB (VIP)</t>
  </si>
  <si>
    <t>Kelių priežiūros programos lėšos VB (KPP)</t>
  </si>
  <si>
    <t>Europos Sąjungos lėšos ES</t>
  </si>
  <si>
    <t>Įstaigų pajamų lėšos SP</t>
  </si>
  <si>
    <t>1.11.</t>
  </si>
  <si>
    <t>Įstaigų praėjusių metų lėšų likučiai SP (LIK)</t>
  </si>
  <si>
    <t>Kitos lėšos (KT)</t>
  </si>
  <si>
    <t xml:space="preserve"> Rengti Savivaldybės numatomų statyti ar rekonstruoti objektų  ir susisiekimo infrastruktūros objektų  techninius projektus</t>
  </si>
  <si>
    <t xml:space="preserve"> Įgyvendinti techninės dokumentacijos parengimo darbus</t>
  </si>
  <si>
    <t>Susisiekimo komunikacijų ir infrastruktūros objektų projektavimo darbai</t>
  </si>
  <si>
    <t>Duomenų bazės programinės įrangos atnaujinimas</t>
  </si>
  <si>
    <t>Parengtų susisiekimo komunikacijų ir infrastruktūros objektų projektų sk.</t>
  </si>
  <si>
    <t>Parengtų pastatų techninių projektų sk.</t>
  </si>
  <si>
    <t>STRATEGINIS TIKSLAS 02.Efektyviai panaudojant žmogiškuosius ir finansinius resursus formuoti palankią aplinką investicijų pritraukimui</t>
  </si>
  <si>
    <t>SB (LIK)</t>
  </si>
  <si>
    <t>2018 metais patvirtinti asignavimai</t>
  </si>
  <si>
    <t>2019 metais patvirtinti asignavimai</t>
  </si>
  <si>
    <t>Iš viso 01 programai  (1 eil. + 2 eil.)</t>
  </si>
  <si>
    <t>2</t>
  </si>
  <si>
    <t>Pamatuotų miesto gatvių sk. ir parengtų kadastrinių matavimų bylų, žemės sklypų pertvarkymo projektų sk.</t>
  </si>
  <si>
    <t>Parengti topografiniai planai vnt.</t>
  </si>
  <si>
    <t>SB(LIK)</t>
  </si>
  <si>
    <t>Surengtas paminklo "Tautos laisvė" idėjos konkursas</t>
  </si>
  <si>
    <t>Įrengti žydų geto vietų įamžinimo ženklai</t>
  </si>
  <si>
    <t>05 07</t>
  </si>
  <si>
    <t>Bendrojo plano koregavimas</t>
  </si>
  <si>
    <t xml:space="preserve">Koreguotų bendrojo plano dalių sk. </t>
  </si>
  <si>
    <t>PATVIRTINTA</t>
  </si>
  <si>
    <t>2017 m. vasario 2 d. sprendimu Nr. T-4</t>
  </si>
  <si>
    <t xml:space="preserve">Šiaulių miesto savivaldybės tarybos </t>
  </si>
  <si>
    <t xml:space="preserve">(Šiaulių miesto savivaldybės tarybos </t>
  </si>
  <si>
    <t>2017 m. lapkričio 9 d. sprendimo Nr. T- 370  redakcija)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</si>
</sst>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L_t_-;\-* #,##0.00\ _L_t_-;_-* &quot;-&quot;??\ _L_t_-;_-@_-"/>
    <numFmt numFmtId="165" formatCode="0.0"/>
    <numFmt numFmtId="166" formatCode="#,##0.0"/>
    <numFmt numFmtId="167" formatCode="_-* #,##0.0000\ _L_t_-;\-* #,##0.0000\ _L_t_-;_-* &quot;-&quot;??\ _L_t_-;_-@_-"/>
  </numFmts>
  <fonts count="34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8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2"/>
      <color indexed="8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name val="Arial"/>
      <family val="2"/>
      <charset val="186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24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2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/>
        <bgColor indexed="27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4"/>
      </patternFill>
    </fill>
    <fill>
      <patternFill patternType="solid">
        <fgColor rgb="FF95CBED"/>
        <bgColor indexed="27"/>
      </patternFill>
    </fill>
    <fill>
      <patternFill patternType="solid">
        <fgColor theme="0" tint="-4.9989318521683403E-2"/>
        <bgColor indexed="27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0" fontId="26" fillId="0" borderId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7" borderId="1" applyNumberFormat="0" applyAlignment="0" applyProtection="0"/>
    <xf numFmtId="164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22" borderId="0" applyNumberFormat="0" applyBorder="0" applyAlignment="0" applyProtection="0"/>
    <xf numFmtId="0" fontId="26" fillId="23" borderId="8" applyNumberFormat="0" applyAlignment="0" applyProtection="0"/>
    <xf numFmtId="0" fontId="15" fillId="20" borderId="6" applyNumberForma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</cellStyleXfs>
  <cellXfs count="330">
    <xf numFmtId="0" fontId="0" fillId="0" borderId="0" xfId="0"/>
    <xf numFmtId="0" fontId="19" fillId="0" borderId="0" xfId="0" applyFont="1" applyAlignment="1">
      <alignment vertical="top"/>
    </xf>
    <xf numFmtId="0" fontId="19" fillId="0" borderId="0" xfId="0" applyFont="1" applyAlignment="1">
      <alignment horizontal="center" vertical="top"/>
    </xf>
    <xf numFmtId="0" fontId="19" fillId="0" borderId="0" xfId="0" applyFont="1" applyBorder="1" applyAlignment="1">
      <alignment vertical="top"/>
    </xf>
    <xf numFmtId="49" fontId="19" fillId="0" borderId="0" xfId="0" applyNumberFormat="1" applyFont="1" applyBorder="1" applyAlignment="1">
      <alignment vertical="top"/>
    </xf>
    <xf numFmtId="0" fontId="20" fillId="0" borderId="10" xfId="0" applyFont="1" applyFill="1" applyBorder="1" applyAlignment="1">
      <alignment horizontal="center" vertical="top"/>
    </xf>
    <xf numFmtId="0" fontId="20" fillId="0" borderId="0" xfId="0" applyFont="1" applyAlignment="1">
      <alignment vertical="top"/>
    </xf>
    <xf numFmtId="0" fontId="20" fillId="0" borderId="0" xfId="0" applyFont="1" applyBorder="1" applyAlignment="1">
      <alignment horizontal="center" vertical="top"/>
    </xf>
    <xf numFmtId="0" fontId="21" fillId="0" borderId="0" xfId="0" applyFont="1" applyAlignment="1">
      <alignment vertical="top"/>
    </xf>
    <xf numFmtId="0" fontId="24" fillId="0" borderId="0" xfId="28" applyFont="1" applyBorder="1"/>
    <xf numFmtId="0" fontId="24" fillId="0" borderId="0" xfId="28" applyFont="1"/>
    <xf numFmtId="0" fontId="0" fillId="0" borderId="13" xfId="0" applyBorder="1"/>
    <xf numFmtId="0" fontId="0" fillId="0" borderId="0" xfId="0" applyBorder="1"/>
    <xf numFmtId="0" fontId="20" fillId="0" borderId="0" xfId="0" applyFont="1" applyFill="1" applyBorder="1" applyAlignment="1">
      <alignment horizontal="center" vertical="top"/>
    </xf>
    <xf numFmtId="0" fontId="20" fillId="34" borderId="23" xfId="0" applyFont="1" applyFill="1" applyBorder="1" applyAlignment="1">
      <alignment horizontal="center" vertical="top"/>
    </xf>
    <xf numFmtId="49" fontId="24" fillId="0" borderId="10" xfId="28" applyNumberFormat="1" applyFont="1" applyBorder="1" applyAlignment="1">
      <alignment horizontal="center" vertical="center" wrapText="1"/>
    </xf>
    <xf numFmtId="0" fontId="25" fillId="0" borderId="0" xfId="28" applyFont="1" applyBorder="1" applyAlignment="1">
      <alignment horizontal="center" vertical="center"/>
    </xf>
    <xf numFmtId="49" fontId="24" fillId="0" borderId="19" xfId="28" applyNumberFormat="1" applyFont="1" applyBorder="1" applyAlignment="1">
      <alignment horizontal="center" vertical="center" wrapText="1"/>
    </xf>
    <xf numFmtId="0" fontId="24" fillId="0" borderId="12" xfId="28" applyFont="1" applyBorder="1" applyAlignment="1">
      <alignment horizontal="center" vertical="top" wrapText="1"/>
    </xf>
    <xf numFmtId="167" fontId="1" fillId="0" borderId="0" xfId="36" applyNumberFormat="1" applyAlignment="1">
      <alignment vertical="top"/>
    </xf>
    <xf numFmtId="167" fontId="1" fillId="0" borderId="0" xfId="36" applyNumberFormat="1" applyFill="1" applyAlignment="1">
      <alignment vertical="top"/>
    </xf>
    <xf numFmtId="167" fontId="1" fillId="0" borderId="0" xfId="36" applyNumberFormat="1"/>
    <xf numFmtId="0" fontId="24" fillId="0" borderId="0" xfId="0" applyFont="1" applyAlignment="1">
      <alignment vertical="top"/>
    </xf>
    <xf numFmtId="167" fontId="27" fillId="0" borderId="0" xfId="36" applyNumberFormat="1" applyFont="1" applyAlignment="1">
      <alignment vertical="top"/>
    </xf>
    <xf numFmtId="0" fontId="24" fillId="0" borderId="0" xfId="0" applyFont="1" applyAlignment="1">
      <alignment horizontal="center" vertical="top"/>
    </xf>
    <xf numFmtId="0" fontId="24" fillId="0" borderId="10" xfId="0" applyFont="1" applyBorder="1" applyAlignment="1">
      <alignment horizontal="center" vertical="center" textRotation="90"/>
    </xf>
    <xf numFmtId="0" fontId="24" fillId="0" borderId="11" xfId="0" applyFont="1" applyBorder="1" applyAlignment="1">
      <alignment horizontal="center" vertical="center" textRotation="90"/>
    </xf>
    <xf numFmtId="49" fontId="25" fillId="8" borderId="10" xfId="0" applyNumberFormat="1" applyFont="1" applyFill="1" applyBorder="1" applyAlignment="1">
      <alignment horizontal="center" vertical="top" wrapText="1"/>
    </xf>
    <xf numFmtId="49" fontId="25" fillId="8" borderId="10" xfId="0" applyNumberFormat="1" applyFont="1" applyFill="1" applyBorder="1" applyAlignment="1">
      <alignment horizontal="center" vertical="top"/>
    </xf>
    <xf numFmtId="49" fontId="25" fillId="4" borderId="10" xfId="0" applyNumberFormat="1" applyFont="1" applyFill="1" applyBorder="1" applyAlignment="1">
      <alignment horizontal="center" vertical="top"/>
    </xf>
    <xf numFmtId="0" fontId="24" fillId="29" borderId="15" xfId="0" applyFont="1" applyFill="1" applyBorder="1" applyAlignment="1">
      <alignment horizontal="center" vertical="top" wrapText="1"/>
    </xf>
    <xf numFmtId="0" fontId="25" fillId="20" borderId="10" xfId="0" applyFont="1" applyFill="1" applyBorder="1" applyAlignment="1">
      <alignment horizontal="center" vertical="top"/>
    </xf>
    <xf numFmtId="0" fontId="24" fillId="24" borderId="15" xfId="0" applyFont="1" applyFill="1" applyBorder="1" applyAlignment="1">
      <alignment horizontal="center" vertical="top" wrapText="1"/>
    </xf>
    <xf numFmtId="49" fontId="24" fillId="29" borderId="15" xfId="0" applyNumberFormat="1" applyFont="1" applyFill="1" applyBorder="1" applyAlignment="1">
      <alignment horizontal="center" vertical="top"/>
    </xf>
    <xf numFmtId="49" fontId="24" fillId="29" borderId="21" xfId="0" applyNumberFormat="1" applyFont="1" applyFill="1" applyBorder="1" applyAlignment="1">
      <alignment horizontal="center" vertical="top"/>
    </xf>
    <xf numFmtId="0" fontId="24" fillId="0" borderId="15" xfId="0" applyFont="1" applyFill="1" applyBorder="1" applyAlignment="1">
      <alignment horizontal="center" vertical="top" wrapText="1"/>
    </xf>
    <xf numFmtId="0" fontId="24" fillId="24" borderId="21" xfId="0" applyFont="1" applyFill="1" applyBorder="1" applyAlignment="1">
      <alignment horizontal="center" vertical="top" wrapText="1"/>
    </xf>
    <xf numFmtId="0" fontId="24" fillId="28" borderId="21" xfId="0" applyFont="1" applyFill="1" applyBorder="1" applyAlignment="1">
      <alignment horizontal="center" vertical="top" wrapText="1"/>
    </xf>
    <xf numFmtId="0" fontId="24" fillId="24" borderId="15" xfId="0" applyFont="1" applyFill="1" applyBorder="1" applyAlignment="1">
      <alignment horizontal="center" vertical="top"/>
    </xf>
    <xf numFmtId="0" fontId="24" fillId="24" borderId="21" xfId="0" applyFont="1" applyFill="1" applyBorder="1" applyAlignment="1">
      <alignment horizontal="center" vertical="top"/>
    </xf>
    <xf numFmtId="0" fontId="25" fillId="20" borderId="15" xfId="0" applyFont="1" applyFill="1" applyBorder="1" applyAlignment="1">
      <alignment horizontal="right" vertical="top"/>
    </xf>
    <xf numFmtId="49" fontId="25" fillId="8" borderId="10" xfId="0" applyNumberFormat="1" applyFont="1" applyFill="1" applyBorder="1" applyAlignment="1">
      <alignment vertical="top"/>
    </xf>
    <xf numFmtId="49" fontId="25" fillId="4" borderId="15" xfId="0" applyNumberFormat="1" applyFont="1" applyFill="1" applyBorder="1" applyAlignment="1">
      <alignment vertical="top"/>
    </xf>
    <xf numFmtId="49" fontId="25" fillId="8" borderId="14" xfId="0" applyNumberFormat="1" applyFont="1" applyFill="1" applyBorder="1" applyAlignment="1">
      <alignment horizontal="center" vertical="top"/>
    </xf>
    <xf numFmtId="49" fontId="25" fillId="4" borderId="17" xfId="0" applyNumberFormat="1" applyFont="1" applyFill="1" applyBorder="1" applyAlignment="1">
      <alignment horizontal="center" vertical="top"/>
    </xf>
    <xf numFmtId="0" fontId="24" fillId="33" borderId="12" xfId="0" applyFont="1" applyFill="1" applyBorder="1" applyAlignment="1">
      <alignment horizontal="center" vertical="top" wrapText="1"/>
    </xf>
    <xf numFmtId="0" fontId="25" fillId="20" borderId="23" xfId="0" applyFont="1" applyFill="1" applyBorder="1" applyAlignment="1">
      <alignment horizontal="right" vertical="top"/>
    </xf>
    <xf numFmtId="0" fontId="24" fillId="28" borderId="18" xfId="0" applyFont="1" applyFill="1" applyBorder="1" applyAlignment="1">
      <alignment horizontal="center" vertical="top"/>
    </xf>
    <xf numFmtId="0" fontId="24" fillId="28" borderId="25" xfId="0" applyFont="1" applyFill="1" applyBorder="1" applyAlignment="1">
      <alignment horizontal="center" vertical="top"/>
    </xf>
    <xf numFmtId="0" fontId="25" fillId="20" borderId="10" xfId="0" applyFont="1" applyFill="1" applyBorder="1" applyAlignment="1">
      <alignment horizontal="right" vertical="top"/>
    </xf>
    <xf numFmtId="0" fontId="25" fillId="0" borderId="10" xfId="0" applyFont="1" applyFill="1" applyBorder="1" applyAlignment="1">
      <alignment horizontal="center" vertical="top" wrapText="1"/>
    </xf>
    <xf numFmtId="0" fontId="25" fillId="27" borderId="10" xfId="0" applyFont="1" applyFill="1" applyBorder="1" applyAlignment="1">
      <alignment horizontal="center" vertical="center" wrapText="1"/>
    </xf>
    <xf numFmtId="0" fontId="25" fillId="27" borderId="10" xfId="0" applyFont="1" applyFill="1" applyBorder="1" applyAlignment="1">
      <alignment horizontal="center" vertical="top" wrapText="1"/>
    </xf>
    <xf numFmtId="0" fontId="25" fillId="35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165" fontId="25" fillId="35" borderId="26" xfId="0" applyNumberFormat="1" applyFont="1" applyFill="1" applyBorder="1" applyAlignment="1">
      <alignment horizontal="center" vertical="center"/>
    </xf>
    <xf numFmtId="165" fontId="24" fillId="0" borderId="26" xfId="0" applyNumberFormat="1" applyFont="1" applyBorder="1" applyAlignment="1">
      <alignment horizontal="center" vertical="center"/>
    </xf>
    <xf numFmtId="165" fontId="25" fillId="36" borderId="26" xfId="0" applyNumberFormat="1" applyFont="1" applyFill="1" applyBorder="1" applyAlignment="1">
      <alignment horizontal="center" vertical="center"/>
    </xf>
    <xf numFmtId="0" fontId="25" fillId="35" borderId="26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165" fontId="30" fillId="25" borderId="10" xfId="28" applyNumberFormat="1" applyFont="1" applyFill="1" applyBorder="1" applyAlignment="1">
      <alignment horizontal="center" vertical="center"/>
    </xf>
    <xf numFmtId="165" fontId="32" fillId="31" borderId="10" xfId="28" applyNumberFormat="1" applyFont="1" applyFill="1" applyBorder="1" applyAlignment="1">
      <alignment horizontal="center" vertical="center"/>
    </xf>
    <xf numFmtId="165" fontId="30" fillId="20" borderId="10" xfId="0" applyNumberFormat="1" applyFont="1" applyFill="1" applyBorder="1" applyAlignment="1">
      <alignment horizontal="center" vertical="center"/>
    </xf>
    <xf numFmtId="165" fontId="24" fillId="31" borderId="10" xfId="0" applyNumberFormat="1" applyFont="1" applyFill="1" applyBorder="1" applyAlignment="1">
      <alignment horizontal="center" vertical="center"/>
    </xf>
    <xf numFmtId="165" fontId="24" fillId="30" borderId="10" xfId="0" applyNumberFormat="1" applyFont="1" applyFill="1" applyBorder="1" applyAlignment="1">
      <alignment horizontal="center" vertical="center"/>
    </xf>
    <xf numFmtId="165" fontId="25" fillId="4" borderId="10" xfId="0" applyNumberFormat="1" applyFont="1" applyFill="1" applyBorder="1" applyAlignment="1">
      <alignment horizontal="center" vertical="center"/>
    </xf>
    <xf numFmtId="165" fontId="25" fillId="8" borderId="10" xfId="0" applyNumberFormat="1" applyFont="1" applyFill="1" applyBorder="1" applyAlignment="1">
      <alignment horizontal="center" vertical="center"/>
    </xf>
    <xf numFmtId="165" fontId="24" fillId="32" borderId="10" xfId="0" applyNumberFormat="1" applyFont="1" applyFill="1" applyBorder="1" applyAlignment="1">
      <alignment horizontal="center" vertical="center"/>
    </xf>
    <xf numFmtId="166" fontId="25" fillId="8" borderId="10" xfId="0" applyNumberFormat="1" applyFont="1" applyFill="1" applyBorder="1" applyAlignment="1">
      <alignment horizontal="center" vertical="center"/>
    </xf>
    <xf numFmtId="165" fontId="25" fillId="20" borderId="10" xfId="0" applyNumberFormat="1" applyFont="1" applyFill="1" applyBorder="1" applyAlignment="1">
      <alignment horizontal="center" vertical="center"/>
    </xf>
    <xf numFmtId="165" fontId="25" fillId="25" borderId="10" xfId="28" applyNumberFormat="1" applyFont="1" applyFill="1" applyBorder="1" applyAlignment="1">
      <alignment horizontal="center" vertical="center"/>
    </xf>
    <xf numFmtId="165" fontId="30" fillId="4" borderId="10" xfId="28" applyNumberFormat="1" applyFont="1" applyFill="1" applyBorder="1" applyAlignment="1">
      <alignment horizontal="center" vertical="center"/>
    </xf>
    <xf numFmtId="165" fontId="25" fillId="25" borderId="16" xfId="28" applyNumberFormat="1" applyFont="1" applyFill="1" applyBorder="1" applyAlignment="1">
      <alignment horizontal="center" vertical="center"/>
    </xf>
    <xf numFmtId="165" fontId="25" fillId="4" borderId="15" xfId="28" applyNumberFormat="1" applyFont="1" applyFill="1" applyBorder="1" applyAlignment="1">
      <alignment horizontal="center" vertical="center"/>
    </xf>
    <xf numFmtId="165" fontId="25" fillId="25" borderId="12" xfId="28" applyNumberFormat="1" applyFont="1" applyFill="1" applyBorder="1" applyAlignment="1">
      <alignment horizontal="center" vertical="center"/>
    </xf>
    <xf numFmtId="165" fontId="24" fillId="32" borderId="19" xfId="0" applyNumberFormat="1" applyFont="1" applyFill="1" applyBorder="1" applyAlignment="1">
      <alignment horizontal="center" vertical="center"/>
    </xf>
    <xf numFmtId="165" fontId="25" fillId="26" borderId="10" xfId="0" applyNumberFormat="1" applyFont="1" applyFill="1" applyBorder="1" applyAlignment="1">
      <alignment horizontal="center" vertical="center"/>
    </xf>
    <xf numFmtId="165" fontId="20" fillId="0" borderId="0" xfId="0" applyNumberFormat="1" applyFont="1" applyBorder="1" applyAlignment="1">
      <alignment vertical="center"/>
    </xf>
    <xf numFmtId="165" fontId="20" fillId="0" borderId="10" xfId="0" applyNumberFormat="1" applyFont="1" applyFill="1" applyBorder="1" applyAlignment="1">
      <alignment horizontal="center" vertical="center"/>
    </xf>
    <xf numFmtId="165" fontId="20" fillId="34" borderId="23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165" fontId="24" fillId="28" borderId="10" xfId="0" applyNumberFormat="1" applyFont="1" applyFill="1" applyBorder="1" applyAlignment="1">
      <alignment horizontal="center" vertical="center"/>
    </xf>
    <xf numFmtId="165" fontId="24" fillId="24" borderId="10" xfId="0" applyNumberFormat="1" applyFont="1" applyFill="1" applyBorder="1" applyAlignment="1">
      <alignment horizontal="center" vertical="center" wrapText="1"/>
    </xf>
    <xf numFmtId="165" fontId="24" fillId="0" borderId="10" xfId="0" applyNumberFormat="1" applyFont="1" applyFill="1" applyBorder="1" applyAlignment="1">
      <alignment horizontal="center" vertical="center"/>
    </xf>
    <xf numFmtId="165" fontId="24" fillId="27" borderId="10" xfId="0" applyNumberFormat="1" applyFont="1" applyFill="1" applyBorder="1" applyAlignment="1">
      <alignment horizontal="center" vertical="center"/>
    </xf>
    <xf numFmtId="1" fontId="24" fillId="27" borderId="10" xfId="0" applyNumberFormat="1" applyFont="1" applyFill="1" applyBorder="1" applyAlignment="1">
      <alignment horizontal="center" vertical="center"/>
    </xf>
    <xf numFmtId="165" fontId="24" fillId="29" borderId="10" xfId="0" applyNumberFormat="1" applyFont="1" applyFill="1" applyBorder="1" applyAlignment="1">
      <alignment horizontal="center" vertical="center" wrapText="1"/>
    </xf>
    <xf numFmtId="165" fontId="32" fillId="28" borderId="10" xfId="0" applyNumberFormat="1" applyFont="1" applyFill="1" applyBorder="1" applyAlignment="1">
      <alignment horizontal="center" vertical="center"/>
    </xf>
    <xf numFmtId="165" fontId="24" fillId="0" borderId="14" xfId="0" applyNumberFormat="1" applyFont="1" applyFill="1" applyBorder="1" applyAlignment="1">
      <alignment horizontal="center" vertical="center"/>
    </xf>
    <xf numFmtId="165" fontId="24" fillId="27" borderId="14" xfId="0" applyNumberFormat="1" applyFont="1" applyFill="1" applyBorder="1" applyAlignment="1">
      <alignment horizontal="center" vertical="center"/>
    </xf>
    <xf numFmtId="165" fontId="24" fillId="24" borderId="10" xfId="0" applyNumberFormat="1" applyFont="1" applyFill="1" applyBorder="1" applyAlignment="1">
      <alignment horizontal="center" vertical="center"/>
    </xf>
    <xf numFmtId="165" fontId="24" fillId="29" borderId="10" xfId="0" applyNumberFormat="1" applyFont="1" applyFill="1" applyBorder="1" applyAlignment="1">
      <alignment horizontal="center" vertical="center"/>
    </xf>
    <xf numFmtId="165" fontId="24" fillId="0" borderId="10" xfId="0" applyNumberFormat="1" applyFont="1" applyBorder="1" applyAlignment="1">
      <alignment horizontal="center" vertical="center"/>
    </xf>
    <xf numFmtId="165" fontId="25" fillId="4" borderId="20" xfId="28" applyNumberFormat="1" applyFont="1" applyFill="1" applyBorder="1" applyAlignment="1">
      <alignment horizontal="center" vertical="center"/>
    </xf>
    <xf numFmtId="165" fontId="24" fillId="0" borderId="19" xfId="0" applyNumberFormat="1" applyFont="1" applyFill="1" applyBorder="1" applyAlignment="1">
      <alignment horizontal="center" vertical="center"/>
    </xf>
    <xf numFmtId="165" fontId="20" fillId="0" borderId="0" xfId="0" applyNumberFormat="1" applyFont="1" applyAlignment="1">
      <alignment vertical="center"/>
    </xf>
    <xf numFmtId="0" fontId="22" fillId="0" borderId="26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0" fontId="22" fillId="0" borderId="12" xfId="0" applyFont="1" applyBorder="1" applyAlignment="1">
      <alignment horizontal="center" vertical="center" wrapText="1"/>
    </xf>
    <xf numFmtId="165" fontId="25" fillId="35" borderId="12" xfId="0" applyNumberFormat="1" applyFont="1" applyFill="1" applyBorder="1" applyAlignment="1">
      <alignment horizontal="center" vertical="center"/>
    </xf>
    <xf numFmtId="165" fontId="24" fillId="0" borderId="12" xfId="0" applyNumberFormat="1" applyFont="1" applyBorder="1" applyAlignment="1">
      <alignment horizontal="center" vertical="center"/>
    </xf>
    <xf numFmtId="165" fontId="25" fillId="36" borderId="12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0" fontId="19" fillId="0" borderId="28" xfId="0" applyFont="1" applyBorder="1" applyAlignment="1">
      <alignment horizontal="center" vertical="top"/>
    </xf>
    <xf numFmtId="0" fontId="19" fillId="0" borderId="44" xfId="0" applyFont="1" applyBorder="1" applyAlignment="1">
      <alignment horizontal="center" vertical="top"/>
    </xf>
    <xf numFmtId="0" fontId="24" fillId="0" borderId="41" xfId="0" applyFont="1" applyBorder="1" applyAlignment="1">
      <alignment horizontal="center" vertical="center"/>
    </xf>
    <xf numFmtId="165" fontId="25" fillId="35" borderId="43" xfId="0" applyNumberFormat="1" applyFont="1" applyFill="1" applyBorder="1" applyAlignment="1">
      <alignment vertical="center"/>
    </xf>
    <xf numFmtId="165" fontId="25" fillId="36" borderId="27" xfId="0" applyNumberFormat="1" applyFont="1" applyFill="1" applyBorder="1" applyAlignment="1">
      <alignment vertical="center"/>
    </xf>
    <xf numFmtId="0" fontId="25" fillId="35" borderId="42" xfId="0" applyFont="1" applyFill="1" applyBorder="1" applyAlignment="1">
      <alignment horizontal="center" vertical="center"/>
    </xf>
    <xf numFmtId="0" fontId="19" fillId="35" borderId="44" xfId="0" applyFont="1" applyFill="1" applyBorder="1" applyAlignment="1">
      <alignment horizontal="center" vertical="top"/>
    </xf>
    <xf numFmtId="165" fontId="24" fillId="0" borderId="12" xfId="0" applyNumberFormat="1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2" fillId="35" borderId="12" xfId="0" applyFont="1" applyFill="1" applyBorder="1" applyAlignment="1">
      <alignment horizontal="center" vertical="center" wrapText="1"/>
    </xf>
    <xf numFmtId="165" fontId="24" fillId="35" borderId="12" xfId="0" applyNumberFormat="1" applyFont="1" applyFill="1" applyBorder="1" applyAlignment="1">
      <alignment horizontal="center" vertical="center"/>
    </xf>
    <xf numFmtId="0" fontId="24" fillId="35" borderId="12" xfId="0" applyFont="1" applyFill="1" applyBorder="1" applyAlignment="1">
      <alignment horizontal="center" vertical="center"/>
    </xf>
    <xf numFmtId="0" fontId="20" fillId="24" borderId="15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vertical="top" wrapText="1"/>
    </xf>
    <xf numFmtId="0" fontId="20" fillId="0" borderId="15" xfId="0" applyFont="1" applyFill="1" applyBorder="1" applyAlignment="1">
      <alignment horizontal="left" vertical="top" wrapText="1"/>
    </xf>
    <xf numFmtId="0" fontId="20" fillId="29" borderId="15" xfId="0" applyFont="1" applyFill="1" applyBorder="1" applyAlignment="1">
      <alignment horizontal="left" vertical="top" wrapText="1"/>
    </xf>
    <xf numFmtId="0" fontId="20" fillId="28" borderId="16" xfId="0" applyFont="1" applyFill="1" applyBorder="1" applyAlignment="1">
      <alignment horizontal="left" vertical="top" wrapText="1"/>
    </xf>
    <xf numFmtId="0" fontId="20" fillId="28" borderId="18" xfId="0" applyFont="1" applyFill="1" applyBorder="1" applyAlignment="1">
      <alignment horizontal="left" vertical="top" wrapText="1"/>
    </xf>
    <xf numFmtId="0" fontId="33" fillId="0" borderId="0" xfId="0" applyFont="1"/>
    <xf numFmtId="0" fontId="20" fillId="0" borderId="0" xfId="0" applyFont="1" applyAlignment="1">
      <alignment horizontal="right"/>
    </xf>
    <xf numFmtId="0" fontId="24" fillId="0" borderId="0" xfId="0" applyFont="1" applyFill="1" applyBorder="1" applyAlignment="1">
      <alignment vertical="top" wrapText="1"/>
    </xf>
    <xf numFmtId="0" fontId="19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center" vertical="top" wrapText="1"/>
    </xf>
    <xf numFmtId="49" fontId="24" fillId="0" borderId="0" xfId="0" applyNumberFormat="1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/>
    </xf>
    <xf numFmtId="165" fontId="19" fillId="0" borderId="0" xfId="0" applyNumberFormat="1" applyFont="1" applyAlignment="1">
      <alignment vertical="center"/>
    </xf>
    <xf numFmtId="165" fontId="24" fillId="0" borderId="0" xfId="0" applyNumberFormat="1" applyFont="1" applyAlignment="1">
      <alignment vertical="center"/>
    </xf>
    <xf numFmtId="165" fontId="24" fillId="0" borderId="10" xfId="28" applyNumberFormat="1" applyFont="1" applyFill="1" applyBorder="1" applyAlignment="1">
      <alignment horizontal="center" vertical="center" wrapText="1"/>
    </xf>
    <xf numFmtId="165" fontId="24" fillId="0" borderId="10" xfId="28" applyNumberFormat="1" applyFont="1" applyBorder="1" applyAlignment="1">
      <alignment horizontal="center" vertical="center"/>
    </xf>
    <xf numFmtId="165" fontId="31" fillId="0" borderId="10" xfId="28" applyNumberFormat="1" applyFont="1" applyFill="1" applyBorder="1" applyAlignment="1">
      <alignment horizontal="center" vertical="center" wrapText="1"/>
    </xf>
    <xf numFmtId="165" fontId="24" fillId="0" borderId="10" xfId="28" applyNumberFormat="1" applyFont="1" applyFill="1" applyBorder="1" applyAlignment="1">
      <alignment horizontal="center" vertical="center"/>
    </xf>
    <xf numFmtId="165" fontId="32" fillId="0" borderId="12" xfId="28" applyNumberFormat="1" applyFont="1" applyFill="1" applyBorder="1" applyAlignment="1">
      <alignment horizontal="center" vertical="center" wrapText="1"/>
    </xf>
    <xf numFmtId="165" fontId="25" fillId="4" borderId="15" xfId="0" applyNumberFormat="1" applyFont="1" applyFill="1" applyBorder="1" applyAlignment="1">
      <alignment horizontal="center" vertical="center"/>
    </xf>
    <xf numFmtId="165" fontId="25" fillId="33" borderId="16" xfId="0" applyNumberFormat="1" applyFont="1" applyFill="1" applyBorder="1" applyAlignment="1">
      <alignment horizontal="center" vertical="center" wrapText="1"/>
    </xf>
    <xf numFmtId="165" fontId="32" fillId="0" borderId="22" xfId="28" applyNumberFormat="1" applyFont="1" applyFill="1" applyBorder="1" applyAlignment="1">
      <alignment horizontal="center" vertical="center" wrapText="1"/>
    </xf>
    <xf numFmtId="165" fontId="20" fillId="0" borderId="0" xfId="0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5" fontId="22" fillId="0" borderId="27" xfId="0" applyNumberFormat="1" applyFont="1" applyBorder="1" applyAlignment="1">
      <alignment horizontal="center" vertical="center" wrapText="1"/>
    </xf>
    <xf numFmtId="165" fontId="24" fillId="0" borderId="27" xfId="0" applyNumberFormat="1" applyFont="1" applyBorder="1" applyAlignment="1">
      <alignment horizontal="center" vertical="center"/>
    </xf>
    <xf numFmtId="165" fontId="25" fillId="35" borderId="27" xfId="0" applyNumberFormat="1" applyFont="1" applyFill="1" applyBorder="1" applyAlignment="1">
      <alignment horizontal="center" vertical="center"/>
    </xf>
    <xf numFmtId="165" fontId="32" fillId="27" borderId="10" xfId="0" applyNumberFormat="1" applyFont="1" applyFill="1" applyBorder="1" applyAlignment="1">
      <alignment horizontal="center" vertical="center"/>
    </xf>
    <xf numFmtId="0" fontId="24" fillId="28" borderId="12" xfId="0" applyFont="1" applyFill="1" applyBorder="1" applyAlignment="1">
      <alignment horizontal="center" vertical="center" wrapText="1"/>
    </xf>
    <xf numFmtId="0" fontId="24" fillId="27" borderId="12" xfId="0" applyFont="1" applyFill="1" applyBorder="1" applyAlignment="1">
      <alignment horizontal="center" vertical="center"/>
    </xf>
    <xf numFmtId="0" fontId="20" fillId="28" borderId="12" xfId="0" applyFont="1" applyFill="1" applyBorder="1" applyAlignment="1">
      <alignment vertical="top" wrapText="1"/>
    </xf>
    <xf numFmtId="0" fontId="24" fillId="28" borderId="15" xfId="0" applyFont="1" applyFill="1" applyBorder="1" applyAlignment="1">
      <alignment horizontal="left" vertical="top" wrapText="1"/>
    </xf>
    <xf numFmtId="0" fontId="24" fillId="28" borderId="15" xfId="0" applyFont="1" applyFill="1" applyBorder="1" applyAlignment="1">
      <alignment horizontal="center" vertical="top" wrapText="1"/>
    </xf>
    <xf numFmtId="0" fontId="24" fillId="28" borderId="15" xfId="0" applyFont="1" applyFill="1" applyBorder="1" applyAlignment="1">
      <alignment horizontal="center" vertical="top"/>
    </xf>
    <xf numFmtId="0" fontId="24" fillId="28" borderId="21" xfId="0" applyFont="1" applyFill="1" applyBorder="1" applyAlignment="1">
      <alignment horizontal="center" vertical="top"/>
    </xf>
    <xf numFmtId="0" fontId="24" fillId="28" borderId="18" xfId="0" applyFont="1" applyFill="1" applyBorder="1" applyAlignment="1">
      <alignment horizontal="center" vertical="top" wrapText="1"/>
    </xf>
    <xf numFmtId="0" fontId="25" fillId="0" borderId="19" xfId="0" applyFont="1" applyFill="1" applyBorder="1" applyAlignment="1">
      <alignment horizontal="center" vertical="center" wrapText="1"/>
    </xf>
    <xf numFmtId="165" fontId="24" fillId="33" borderId="18" xfId="0" applyNumberFormat="1" applyFont="1" applyFill="1" applyBorder="1" applyAlignment="1">
      <alignment horizontal="center" vertical="center" wrapText="1"/>
    </xf>
    <xf numFmtId="165" fontId="24" fillId="33" borderId="24" xfId="0" applyNumberFormat="1" applyFont="1" applyFill="1" applyBorder="1" applyAlignment="1">
      <alignment horizontal="center" vertical="center" wrapText="1"/>
    </xf>
    <xf numFmtId="165" fontId="24" fillId="35" borderId="26" xfId="0" applyNumberFormat="1" applyFont="1" applyFill="1" applyBorder="1" applyAlignment="1">
      <alignment horizontal="center" vertical="center"/>
    </xf>
    <xf numFmtId="0" fontId="24" fillId="29" borderId="12" xfId="0" applyFont="1" applyFill="1" applyBorder="1" applyAlignment="1">
      <alignment horizontal="center" vertical="top" wrapText="1"/>
    </xf>
    <xf numFmtId="0" fontId="24" fillId="24" borderId="12" xfId="0" applyFont="1" applyFill="1" applyBorder="1" applyAlignment="1">
      <alignment horizontal="center" vertical="top" wrapText="1"/>
    </xf>
    <xf numFmtId="0" fontId="20" fillId="28" borderId="12" xfId="0" applyFont="1" applyFill="1" applyBorder="1" applyAlignment="1">
      <alignment horizontal="left" vertical="top" wrapText="1"/>
    </xf>
    <xf numFmtId="0" fontId="24" fillId="28" borderId="12" xfId="0" applyFont="1" applyFill="1" applyBorder="1" applyAlignment="1">
      <alignment horizontal="center" vertical="top" wrapText="1"/>
    </xf>
    <xf numFmtId="165" fontId="24" fillId="0" borderId="10" xfId="0" applyNumberFormat="1" applyFont="1" applyFill="1" applyBorder="1" applyAlignment="1">
      <alignment horizontal="center" vertical="center" wrapText="1"/>
    </xf>
    <xf numFmtId="165" fontId="31" fillId="29" borderId="10" xfId="0" applyNumberFormat="1" applyFont="1" applyFill="1" applyBorder="1" applyAlignment="1">
      <alignment horizontal="center" vertical="center" wrapText="1"/>
    </xf>
    <xf numFmtId="165" fontId="32" fillId="27" borderId="10" xfId="0" applyNumberFormat="1" applyFont="1" applyFill="1" applyBorder="1" applyAlignment="1">
      <alignment horizontal="center" vertical="center" wrapText="1"/>
    </xf>
    <xf numFmtId="165" fontId="32" fillId="31" borderId="10" xfId="28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167" fontId="24" fillId="0" borderId="10" xfId="36" applyNumberFormat="1" applyFont="1" applyBorder="1" applyAlignment="1">
      <alignment horizontal="center" vertical="top"/>
    </xf>
    <xf numFmtId="0" fontId="24" fillId="33" borderId="15" xfId="0" applyFont="1" applyFill="1" applyBorder="1" applyAlignment="1">
      <alignment horizontal="left" vertical="top" wrapText="1"/>
    </xf>
    <xf numFmtId="0" fontId="25" fillId="33" borderId="15" xfId="0" applyFont="1" applyFill="1" applyBorder="1" applyAlignment="1">
      <alignment horizontal="center" vertical="top" wrapText="1"/>
    </xf>
    <xf numFmtId="0" fontId="20" fillId="33" borderId="15" xfId="0" applyFont="1" applyFill="1" applyBorder="1" applyAlignment="1">
      <alignment horizontal="left" vertical="top" wrapText="1"/>
    </xf>
    <xf numFmtId="0" fontId="24" fillId="33" borderId="15" xfId="0" applyFont="1" applyFill="1" applyBorder="1" applyAlignment="1">
      <alignment horizontal="center" vertical="top" wrapText="1"/>
    </xf>
    <xf numFmtId="0" fontId="24" fillId="41" borderId="15" xfId="0" applyFont="1" applyFill="1" applyBorder="1" applyAlignment="1">
      <alignment horizontal="center" vertical="center" wrapText="1"/>
    </xf>
    <xf numFmtId="165" fontId="24" fillId="33" borderId="15" xfId="0" applyNumberFormat="1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left" vertical="top" wrapText="1"/>
    </xf>
    <xf numFmtId="0" fontId="24" fillId="33" borderId="21" xfId="0" applyFont="1" applyFill="1" applyBorder="1" applyAlignment="1">
      <alignment horizontal="center" vertical="top" wrapText="1"/>
    </xf>
    <xf numFmtId="167" fontId="24" fillId="0" borderId="19" xfId="36" applyNumberFormat="1" applyFont="1" applyBorder="1" applyAlignment="1">
      <alignment horizontal="center" vertical="top"/>
    </xf>
    <xf numFmtId="0" fontId="25" fillId="36" borderId="26" xfId="0" applyFont="1" applyFill="1" applyBorder="1" applyAlignment="1">
      <alignment horizontal="center" vertical="center" wrapText="1"/>
    </xf>
    <xf numFmtId="0" fontId="25" fillId="36" borderId="27" xfId="0" applyFont="1" applyFill="1" applyBorder="1" applyAlignment="1">
      <alignment horizontal="center" vertical="center" wrapText="1"/>
    </xf>
    <xf numFmtId="0" fontId="24" fillId="0" borderId="42" xfId="0" applyFont="1" applyBorder="1" applyAlignment="1">
      <alignment horizontal="left" vertical="center"/>
    </xf>
    <xf numFmtId="0" fontId="24" fillId="0" borderId="43" xfId="0" applyFont="1" applyBorder="1" applyAlignment="1">
      <alignment horizontal="left" vertical="center"/>
    </xf>
    <xf numFmtId="0" fontId="25" fillId="35" borderId="42" xfId="0" applyFont="1" applyFill="1" applyBorder="1" applyAlignment="1">
      <alignment horizontal="left" vertical="center"/>
    </xf>
    <xf numFmtId="0" fontId="25" fillId="35" borderId="43" xfId="0" applyFont="1" applyFill="1" applyBorder="1" applyAlignment="1">
      <alignment horizontal="left" vertical="center"/>
    </xf>
    <xf numFmtId="0" fontId="24" fillId="0" borderId="26" xfId="0" applyFont="1" applyBorder="1" applyAlignment="1">
      <alignment horizontal="left" vertical="center"/>
    </xf>
    <xf numFmtId="0" fontId="24" fillId="0" borderId="27" xfId="0" applyFont="1" applyBorder="1" applyAlignment="1">
      <alignment horizontal="left" vertical="center"/>
    </xf>
    <xf numFmtId="167" fontId="24" fillId="0" borderId="10" xfId="36" applyNumberFormat="1" applyFont="1" applyBorder="1" applyAlignment="1">
      <alignment horizontal="center" vertical="top"/>
    </xf>
    <xf numFmtId="49" fontId="25" fillId="4" borderId="10" xfId="0" applyNumberFormat="1" applyFont="1" applyFill="1" applyBorder="1" applyAlignment="1">
      <alignment horizontal="right" vertical="top"/>
    </xf>
    <xf numFmtId="0" fontId="24" fillId="0" borderId="26" xfId="0" applyFont="1" applyBorder="1" applyAlignment="1">
      <alignment horizontal="left" vertical="center" wrapText="1"/>
    </xf>
    <xf numFmtId="0" fontId="24" fillId="0" borderId="27" xfId="0" applyFont="1" applyBorder="1" applyAlignment="1">
      <alignment horizontal="left" vertical="center" wrapText="1"/>
    </xf>
    <xf numFmtId="49" fontId="25" fillId="8" borderId="15" xfId="0" applyNumberFormat="1" applyFont="1" applyFill="1" applyBorder="1" applyAlignment="1">
      <alignment horizontal="center" vertical="top"/>
    </xf>
    <xf numFmtId="49" fontId="25" fillId="8" borderId="18" xfId="0" applyNumberFormat="1" applyFont="1" applyFill="1" applyBorder="1" applyAlignment="1">
      <alignment horizontal="center" vertical="top"/>
    </xf>
    <xf numFmtId="49" fontId="25" fillId="33" borderId="29" xfId="0" applyNumberFormat="1" applyFont="1" applyFill="1" applyBorder="1" applyAlignment="1">
      <alignment horizontal="center" vertical="top" wrapText="1"/>
    </xf>
    <xf numFmtId="49" fontId="25" fillId="33" borderId="19" xfId="0" applyNumberFormat="1" applyFont="1" applyFill="1" applyBorder="1" applyAlignment="1">
      <alignment horizontal="center" vertical="top" wrapText="1"/>
    </xf>
    <xf numFmtId="0" fontId="24" fillId="0" borderId="42" xfId="0" applyFont="1" applyBorder="1" applyAlignment="1">
      <alignment horizontal="center" vertical="center"/>
    </xf>
    <xf numFmtId="0" fontId="24" fillId="0" borderId="43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49" fontId="25" fillId="4" borderId="14" xfId="0" applyNumberFormat="1" applyFont="1" applyFill="1" applyBorder="1" applyAlignment="1">
      <alignment horizontal="right" vertical="top"/>
    </xf>
    <xf numFmtId="49" fontId="25" fillId="4" borderId="30" xfId="0" applyNumberFormat="1" applyFont="1" applyFill="1" applyBorder="1" applyAlignment="1">
      <alignment horizontal="right" vertical="top"/>
    </xf>
    <xf numFmtId="49" fontId="25" fillId="4" borderId="31" xfId="0" applyNumberFormat="1" applyFont="1" applyFill="1" applyBorder="1" applyAlignment="1">
      <alignment horizontal="right" vertical="top"/>
    </xf>
    <xf numFmtId="49" fontId="25" fillId="4" borderId="15" xfId="0" applyNumberFormat="1" applyFont="1" applyFill="1" applyBorder="1" applyAlignment="1">
      <alignment horizontal="center" vertical="top"/>
    </xf>
    <xf numFmtId="49" fontId="25" fillId="4" borderId="18" xfId="0" applyNumberFormat="1" applyFont="1" applyFill="1" applyBorder="1" applyAlignment="1">
      <alignment horizontal="center" vertical="top"/>
    </xf>
    <xf numFmtId="49" fontId="25" fillId="40" borderId="26" xfId="0" applyNumberFormat="1" applyFont="1" applyFill="1" applyBorder="1" applyAlignment="1">
      <alignment horizontal="left" vertical="top" wrapText="1"/>
    </xf>
    <xf numFmtId="49" fontId="25" fillId="40" borderId="27" xfId="0" applyNumberFormat="1" applyFont="1" applyFill="1" applyBorder="1" applyAlignment="1">
      <alignment horizontal="left" vertical="top" wrapText="1"/>
    </xf>
    <xf numFmtId="49" fontId="25" fillId="40" borderId="28" xfId="0" applyNumberFormat="1" applyFont="1" applyFill="1" applyBorder="1" applyAlignment="1">
      <alignment horizontal="left" vertical="top" wrapText="1"/>
    </xf>
    <xf numFmtId="49" fontId="25" fillId="8" borderId="10" xfId="0" applyNumberFormat="1" applyFont="1" applyFill="1" applyBorder="1" applyAlignment="1">
      <alignment horizontal="right" vertical="top"/>
    </xf>
    <xf numFmtId="0" fontId="24" fillId="8" borderId="19" xfId="0" applyFont="1" applyFill="1" applyBorder="1" applyAlignment="1">
      <alignment vertical="top"/>
    </xf>
    <xf numFmtId="0" fontId="24" fillId="8" borderId="39" xfId="0" applyFont="1" applyFill="1" applyBorder="1" applyAlignment="1">
      <alignment vertical="top"/>
    </xf>
    <xf numFmtId="49" fontId="25" fillId="26" borderId="14" xfId="0" applyNumberFormat="1" applyFont="1" applyFill="1" applyBorder="1" applyAlignment="1">
      <alignment horizontal="right" vertical="top"/>
    </xf>
    <xf numFmtId="49" fontId="25" fillId="26" borderId="30" xfId="0" applyNumberFormat="1" applyFont="1" applyFill="1" applyBorder="1" applyAlignment="1">
      <alignment horizontal="right" vertical="top"/>
    </xf>
    <xf numFmtId="49" fontId="25" fillId="26" borderId="31" xfId="0" applyNumberFormat="1" applyFont="1" applyFill="1" applyBorder="1" applyAlignment="1">
      <alignment horizontal="right" vertical="top"/>
    </xf>
    <xf numFmtId="49" fontId="25" fillId="8" borderId="19" xfId="0" applyNumberFormat="1" applyFont="1" applyFill="1" applyBorder="1" applyAlignment="1">
      <alignment horizontal="center" vertical="top"/>
    </xf>
    <xf numFmtId="49" fontId="25" fillId="4" borderId="19" xfId="0" applyNumberFormat="1" applyFont="1" applyFill="1" applyBorder="1" applyAlignment="1">
      <alignment horizontal="center" vertical="top"/>
    </xf>
    <xf numFmtId="49" fontId="25" fillId="8" borderId="10" xfId="0" applyNumberFormat="1" applyFont="1" applyFill="1" applyBorder="1" applyAlignment="1">
      <alignment horizontal="center" vertical="top"/>
    </xf>
    <xf numFmtId="0" fontId="24" fillId="38" borderId="17" xfId="0" applyFont="1" applyFill="1" applyBorder="1" applyAlignment="1">
      <alignment horizontal="center" vertical="top" wrapText="1"/>
    </xf>
    <xf numFmtId="0" fontId="24" fillId="38" borderId="33" xfId="0" applyFont="1" applyFill="1" applyBorder="1" applyAlignment="1">
      <alignment horizontal="center" vertical="top" wrapText="1"/>
    </xf>
    <xf numFmtId="0" fontId="24" fillId="38" borderId="36" xfId="0" applyFont="1" applyFill="1" applyBorder="1" applyAlignment="1">
      <alignment horizontal="center" vertical="top" wrapText="1"/>
    </xf>
    <xf numFmtId="49" fontId="25" fillId="4" borderId="10" xfId="0" applyNumberFormat="1" applyFont="1" applyFill="1" applyBorder="1" applyAlignment="1">
      <alignment horizontal="center" vertical="top"/>
    </xf>
    <xf numFmtId="0" fontId="24" fillId="37" borderId="20" xfId="0" applyFont="1" applyFill="1" applyBorder="1" applyAlignment="1">
      <alignment horizontal="center" vertical="top" wrapText="1"/>
    </xf>
    <xf numFmtId="0" fontId="24" fillId="37" borderId="34" xfId="0" applyFont="1" applyFill="1" applyBorder="1" applyAlignment="1">
      <alignment horizontal="center" vertical="top" wrapText="1"/>
    </xf>
    <xf numFmtId="0" fontId="24" fillId="37" borderId="35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left" vertical="top" wrapText="1"/>
    </xf>
    <xf numFmtId="0" fontId="20" fillId="27" borderId="15" xfId="0" applyFont="1" applyFill="1" applyBorder="1" applyAlignment="1">
      <alignment horizontal="left" vertical="top" wrapText="1"/>
    </xf>
    <xf numFmtId="0" fontId="20" fillId="27" borderId="18" xfId="0" applyFont="1" applyFill="1" applyBorder="1" applyAlignment="1">
      <alignment horizontal="left" vertical="top" wrapText="1"/>
    </xf>
    <xf numFmtId="0" fontId="24" fillId="27" borderId="15" xfId="0" applyFont="1" applyFill="1" applyBorder="1" applyAlignment="1">
      <alignment horizontal="center" vertical="top"/>
    </xf>
    <xf numFmtId="0" fontId="24" fillId="27" borderId="18" xfId="0" applyFont="1" applyFill="1" applyBorder="1" applyAlignment="1">
      <alignment horizontal="center" vertical="top"/>
    </xf>
    <xf numFmtId="0" fontId="24" fillId="27" borderId="21" xfId="0" applyFont="1" applyFill="1" applyBorder="1" applyAlignment="1">
      <alignment horizontal="center" vertical="top"/>
    </xf>
    <xf numFmtId="0" fontId="24" fillId="27" borderId="25" xfId="0" applyFont="1" applyFill="1" applyBorder="1" applyAlignment="1">
      <alignment horizontal="center" vertical="top"/>
    </xf>
    <xf numFmtId="49" fontId="25" fillId="0" borderId="10" xfId="0" applyNumberFormat="1" applyFont="1" applyBorder="1" applyAlignment="1">
      <alignment horizontal="center" vertical="top"/>
    </xf>
    <xf numFmtId="0" fontId="24" fillId="26" borderId="10" xfId="0" applyFont="1" applyFill="1" applyBorder="1" applyAlignment="1">
      <alignment horizontal="center" vertical="top"/>
    </xf>
    <xf numFmtId="0" fontId="24" fillId="26" borderId="11" xfId="0" applyFont="1" applyFill="1" applyBorder="1" applyAlignment="1">
      <alignment horizontal="center" vertical="top"/>
    </xf>
    <xf numFmtId="49" fontId="25" fillId="3" borderId="10" xfId="0" applyNumberFormat="1" applyFont="1" applyFill="1" applyBorder="1" applyAlignment="1">
      <alignment horizontal="left" vertical="top" wrapText="1"/>
    </xf>
    <xf numFmtId="49" fontId="25" fillId="3" borderId="11" xfId="0" applyNumberFormat="1" applyFont="1" applyFill="1" applyBorder="1" applyAlignment="1">
      <alignment horizontal="left" vertical="top" wrapText="1"/>
    </xf>
    <xf numFmtId="0" fontId="25" fillId="26" borderId="10" xfId="0" applyFont="1" applyFill="1" applyBorder="1" applyAlignment="1">
      <alignment horizontal="left" vertical="top" wrapText="1"/>
    </xf>
    <xf numFmtId="0" fontId="25" fillId="26" borderId="11" xfId="0" applyFont="1" applyFill="1" applyBorder="1" applyAlignment="1">
      <alignment horizontal="left" vertical="top" wrapText="1"/>
    </xf>
    <xf numFmtId="0" fontId="25" fillId="8" borderId="10" xfId="0" applyFont="1" applyFill="1" applyBorder="1" applyAlignment="1">
      <alignment horizontal="left" vertical="top"/>
    </xf>
    <xf numFmtId="0" fontId="25" fillId="8" borderId="11" xfId="0" applyFont="1" applyFill="1" applyBorder="1" applyAlignment="1">
      <alignment horizontal="left" vertical="top"/>
    </xf>
    <xf numFmtId="0" fontId="25" fillId="4" borderId="10" xfId="0" applyFont="1" applyFill="1" applyBorder="1" applyAlignment="1">
      <alignment horizontal="left" vertical="top" wrapText="1"/>
    </xf>
    <xf numFmtId="0" fontId="25" fillId="4" borderId="11" xfId="0" applyFont="1" applyFill="1" applyBorder="1" applyAlignment="1">
      <alignment horizontal="left" vertical="top" wrapText="1"/>
    </xf>
    <xf numFmtId="167" fontId="24" fillId="28" borderId="10" xfId="36" applyNumberFormat="1" applyFont="1" applyFill="1" applyBorder="1" applyAlignment="1">
      <alignment horizontal="center" vertical="top" wrapText="1"/>
    </xf>
    <xf numFmtId="0" fontId="24" fillId="39" borderId="14" xfId="0" applyFont="1" applyFill="1" applyBorder="1" applyAlignment="1">
      <alignment horizontal="center" vertical="top" wrapText="1"/>
    </xf>
    <xf numFmtId="0" fontId="24" fillId="39" borderId="30" xfId="0" applyFont="1" applyFill="1" applyBorder="1" applyAlignment="1">
      <alignment horizontal="center" vertical="top" wrapText="1"/>
    </xf>
    <xf numFmtId="0" fontId="24" fillId="39" borderId="32" xfId="0" applyFont="1" applyFill="1" applyBorder="1" applyAlignment="1">
      <alignment horizontal="center" vertical="top" wrapText="1"/>
    </xf>
    <xf numFmtId="0" fontId="24" fillId="27" borderId="15" xfId="0" applyFont="1" applyFill="1" applyBorder="1" applyAlignment="1">
      <alignment horizontal="center" vertical="top" wrapText="1"/>
    </xf>
    <xf numFmtId="0" fontId="24" fillId="27" borderId="18" xfId="0" applyFont="1" applyFill="1" applyBorder="1" applyAlignment="1">
      <alignment horizontal="center" vertical="top" wrapText="1"/>
    </xf>
    <xf numFmtId="0" fontId="24" fillId="20" borderId="14" xfId="0" applyFont="1" applyFill="1" applyBorder="1" applyAlignment="1">
      <alignment horizontal="center" vertical="top" wrapText="1"/>
    </xf>
    <xf numFmtId="0" fontId="24" fillId="20" borderId="30" xfId="0" applyFont="1" applyFill="1" applyBorder="1" applyAlignment="1">
      <alignment horizontal="center" vertical="top" wrapText="1"/>
    </xf>
    <xf numFmtId="0" fontId="24" fillId="20" borderId="32" xfId="0" applyFont="1" applyFill="1" applyBorder="1" applyAlignment="1">
      <alignment horizontal="center" vertical="top" wrapText="1"/>
    </xf>
    <xf numFmtId="49" fontId="25" fillId="0" borderId="15" xfId="0" applyNumberFormat="1" applyFont="1" applyBorder="1" applyAlignment="1">
      <alignment horizontal="center" vertical="top"/>
    </xf>
    <xf numFmtId="49" fontId="25" fillId="0" borderId="19" xfId="0" applyNumberFormat="1" applyFont="1" applyBorder="1" applyAlignment="1">
      <alignment horizontal="center" vertical="top"/>
    </xf>
    <xf numFmtId="165" fontId="24" fillId="0" borderId="15" xfId="0" applyNumberFormat="1" applyFont="1" applyBorder="1" applyAlignment="1">
      <alignment horizontal="center" vertical="center" textRotation="90" wrapText="1"/>
    </xf>
    <xf numFmtId="165" fontId="24" fillId="0" borderId="18" xfId="0" applyNumberFormat="1" applyFont="1" applyBorder="1" applyAlignment="1">
      <alignment horizontal="center" vertical="center" textRotation="90" wrapText="1"/>
    </xf>
    <xf numFmtId="165" fontId="24" fillId="0" borderId="19" xfId="0" applyNumberFormat="1" applyFont="1" applyBorder="1" applyAlignment="1">
      <alignment horizontal="center" vertical="center" textRotation="90" wrapText="1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167" fontId="24" fillId="0" borderId="10" xfId="36" applyNumberFormat="1" applyFont="1" applyBorder="1" applyAlignment="1">
      <alignment horizontal="center" vertical="center" textRotation="90" wrapText="1"/>
    </xf>
    <xf numFmtId="0" fontId="24" fillId="0" borderId="10" xfId="0" applyFont="1" applyBorder="1" applyAlignment="1">
      <alignment horizontal="center" vertical="center" textRotation="90" wrapText="1"/>
    </xf>
    <xf numFmtId="0" fontId="24" fillId="0" borderId="15" xfId="0" applyFont="1" applyBorder="1" applyAlignment="1">
      <alignment horizontal="center" vertical="center" textRotation="90" wrapText="1"/>
    </xf>
    <xf numFmtId="0" fontId="24" fillId="0" borderId="18" xfId="0" applyFont="1" applyBorder="1" applyAlignment="1">
      <alignment horizontal="center" vertical="center" textRotation="90" wrapText="1"/>
    </xf>
    <xf numFmtId="0" fontId="24" fillId="0" borderId="19" xfId="0" applyFont="1" applyBorder="1" applyAlignment="1">
      <alignment horizontal="center" vertical="center" textRotation="90" wrapText="1"/>
    </xf>
    <xf numFmtId="14" fontId="22" fillId="0" borderId="0" xfId="0" applyNumberFormat="1" applyFont="1" applyAlignment="1">
      <alignment horizontal="left" vertical="center"/>
    </xf>
    <xf numFmtId="0" fontId="24" fillId="8" borderId="10" xfId="0" applyFont="1" applyFill="1" applyBorder="1" applyAlignment="1">
      <alignment vertical="top"/>
    </xf>
    <xf numFmtId="0" fontId="24" fillId="8" borderId="11" xfId="0" applyFont="1" applyFill="1" applyBorder="1" applyAlignment="1">
      <alignment vertical="top"/>
    </xf>
    <xf numFmtId="0" fontId="24" fillId="4" borderId="10" xfId="0" applyFont="1" applyFill="1" applyBorder="1" applyAlignment="1">
      <alignment vertical="top" wrapText="1"/>
    </xf>
    <xf numFmtId="0" fontId="24" fillId="4" borderId="11" xfId="0" applyFont="1" applyFill="1" applyBorder="1" applyAlignment="1">
      <alignment vertical="top" wrapText="1"/>
    </xf>
    <xf numFmtId="49" fontId="24" fillId="4" borderId="10" xfId="0" applyNumberFormat="1" applyFont="1" applyFill="1" applyBorder="1" applyAlignment="1">
      <alignment vertical="top" wrapText="1"/>
    </xf>
    <xf numFmtId="49" fontId="24" fillId="4" borderId="11" xfId="0" applyNumberFormat="1" applyFont="1" applyFill="1" applyBorder="1" applyAlignment="1">
      <alignment vertical="top" wrapText="1"/>
    </xf>
    <xf numFmtId="49" fontId="25" fillId="28" borderId="10" xfId="0" applyNumberFormat="1" applyFont="1" applyFill="1" applyBorder="1" applyAlignment="1">
      <alignment horizontal="center" vertical="top"/>
    </xf>
    <xf numFmtId="167" fontId="24" fillId="0" borderId="15" xfId="36" applyNumberFormat="1" applyFont="1" applyFill="1" applyBorder="1" applyAlignment="1">
      <alignment horizontal="center" vertical="top"/>
    </xf>
    <xf numFmtId="167" fontId="24" fillId="0" borderId="19" xfId="36" applyNumberFormat="1" applyFont="1" applyFill="1" applyBorder="1" applyAlignment="1">
      <alignment horizontal="center" vertical="top"/>
    </xf>
    <xf numFmtId="0" fontId="24" fillId="38" borderId="14" xfId="0" applyFont="1" applyFill="1" applyBorder="1" applyAlignment="1">
      <alignment horizontal="center" vertical="top" wrapText="1"/>
    </xf>
    <xf numFmtId="0" fontId="24" fillId="38" borderId="30" xfId="0" applyFont="1" applyFill="1" applyBorder="1" applyAlignment="1">
      <alignment horizontal="center" vertical="top" wrapText="1"/>
    </xf>
    <xf numFmtId="0" fontId="24" fillId="38" borderId="32" xfId="0" applyFont="1" applyFill="1" applyBorder="1" applyAlignment="1">
      <alignment horizontal="center" vertical="top" wrapText="1"/>
    </xf>
    <xf numFmtId="0" fontId="24" fillId="38" borderId="20" xfId="0" applyFont="1" applyFill="1" applyBorder="1" applyAlignment="1">
      <alignment horizontal="center" vertical="top" wrapText="1"/>
    </xf>
    <xf numFmtId="0" fontId="24" fillId="38" borderId="34" xfId="0" applyFont="1" applyFill="1" applyBorder="1" applyAlignment="1">
      <alignment horizontal="center" vertical="top" wrapText="1"/>
    </xf>
    <xf numFmtId="0" fontId="24" fillId="38" borderId="35" xfId="0" applyFont="1" applyFill="1" applyBorder="1" applyAlignment="1">
      <alignment horizontal="center" vertical="top" wrapText="1"/>
    </xf>
    <xf numFmtId="0" fontId="24" fillId="0" borderId="15" xfId="0" applyFont="1" applyFill="1" applyBorder="1" applyAlignment="1">
      <alignment horizontal="left" vertical="top" wrapText="1"/>
    </xf>
    <xf numFmtId="0" fontId="24" fillId="0" borderId="19" xfId="0" applyFont="1" applyFill="1" applyBorder="1" applyAlignment="1">
      <alignment horizontal="left" vertical="top" wrapText="1"/>
    </xf>
    <xf numFmtId="49" fontId="25" fillId="0" borderId="15" xfId="0" applyNumberFormat="1" applyFont="1" applyFill="1" applyBorder="1" applyAlignment="1">
      <alignment horizontal="center" vertical="top"/>
    </xf>
    <xf numFmtId="49" fontId="25" fillId="0" borderId="19" xfId="0" applyNumberFormat="1" applyFont="1" applyFill="1" applyBorder="1" applyAlignment="1">
      <alignment horizontal="center" vertical="top"/>
    </xf>
    <xf numFmtId="0" fontId="20" fillId="0" borderId="10" xfId="0" applyFont="1" applyBorder="1" applyAlignment="1">
      <alignment horizontal="center" vertical="center" textRotation="90"/>
    </xf>
    <xf numFmtId="0" fontId="24" fillId="0" borderId="33" xfId="0" applyFont="1" applyBorder="1" applyAlignment="1">
      <alignment horizontal="right" vertical="top"/>
    </xf>
    <xf numFmtId="0" fontId="24" fillId="0" borderId="10" xfId="0" applyFont="1" applyBorder="1" applyAlignment="1">
      <alignment horizontal="center" vertical="top" textRotation="90" wrapText="1"/>
    </xf>
    <xf numFmtId="0" fontId="24" fillId="0" borderId="10" xfId="0" applyFont="1" applyBorder="1" applyAlignment="1">
      <alignment horizontal="center" vertical="center" wrapText="1"/>
    </xf>
    <xf numFmtId="0" fontId="24" fillId="8" borderId="10" xfId="0" applyFont="1" applyFill="1" applyBorder="1" applyAlignment="1">
      <alignment vertical="top" wrapText="1"/>
    </xf>
    <xf numFmtId="0" fontId="24" fillId="8" borderId="11" xfId="0" applyFont="1" applyFill="1" applyBorder="1" applyAlignment="1">
      <alignment vertical="top" wrapText="1"/>
    </xf>
    <xf numFmtId="165" fontId="30" fillId="4" borderId="12" xfId="28" applyNumberFormat="1" applyFont="1" applyFill="1" applyBorder="1" applyAlignment="1">
      <alignment horizontal="center" vertical="top"/>
    </xf>
    <xf numFmtId="49" fontId="24" fillId="33" borderId="29" xfId="36" applyNumberFormat="1" applyFont="1" applyFill="1" applyBorder="1" applyAlignment="1">
      <alignment horizontal="center" vertical="top" wrapText="1"/>
    </xf>
    <xf numFmtId="49" fontId="24" fillId="33" borderId="19" xfId="36" applyNumberFormat="1" applyFont="1" applyFill="1" applyBorder="1" applyAlignment="1">
      <alignment horizontal="center" vertical="top" wrapText="1"/>
    </xf>
    <xf numFmtId="0" fontId="24" fillId="38" borderId="37" xfId="0" applyFont="1" applyFill="1" applyBorder="1" applyAlignment="1">
      <alignment horizontal="center" vertical="top" wrapText="1"/>
    </xf>
    <xf numFmtId="0" fontId="24" fillId="38" borderId="13" xfId="0" applyFont="1" applyFill="1" applyBorder="1" applyAlignment="1">
      <alignment horizontal="center" vertical="top" wrapText="1"/>
    </xf>
    <xf numFmtId="0" fontId="24" fillId="38" borderId="38" xfId="0" applyFont="1" applyFill="1" applyBorder="1" applyAlignment="1">
      <alignment horizontal="center" vertical="top" wrapText="1"/>
    </xf>
    <xf numFmtId="0" fontId="25" fillId="4" borderId="26" xfId="0" applyFont="1" applyFill="1" applyBorder="1" applyAlignment="1">
      <alignment horizontal="left" vertical="top" wrapText="1"/>
    </xf>
    <xf numFmtId="0" fontId="25" fillId="4" borderId="27" xfId="0" applyFont="1" applyFill="1" applyBorder="1" applyAlignment="1">
      <alignment horizontal="left" vertical="top" wrapText="1"/>
    </xf>
    <xf numFmtId="0" fontId="25" fillId="4" borderId="28" xfId="0" applyFont="1" applyFill="1" applyBorder="1" applyAlignment="1">
      <alignment horizontal="left" vertical="top" wrapText="1"/>
    </xf>
    <xf numFmtId="0" fontId="24" fillId="33" borderId="29" xfId="0" applyFont="1" applyFill="1" applyBorder="1" applyAlignment="1">
      <alignment horizontal="left" vertical="top" wrapText="1"/>
    </xf>
    <xf numFmtId="0" fontId="24" fillId="33" borderId="19" xfId="0" applyFont="1" applyFill="1" applyBorder="1" applyAlignment="1">
      <alignment horizontal="left" vertical="top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center" wrapText="1"/>
    </xf>
    <xf numFmtId="165" fontId="24" fillId="0" borderId="15" xfId="28" applyNumberFormat="1" applyFont="1" applyFill="1" applyBorder="1" applyAlignment="1">
      <alignment horizontal="center" vertical="center" wrapText="1"/>
    </xf>
    <xf numFmtId="165" fontId="24" fillId="0" borderId="19" xfId="28" applyNumberFormat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top" wrapText="1"/>
    </xf>
    <xf numFmtId="0" fontId="24" fillId="37" borderId="14" xfId="0" applyFont="1" applyFill="1" applyBorder="1" applyAlignment="1">
      <alignment horizontal="center" vertical="top" wrapText="1"/>
    </xf>
    <xf numFmtId="0" fontId="24" fillId="37" borderId="30" xfId="0" applyFont="1" applyFill="1" applyBorder="1" applyAlignment="1">
      <alignment horizontal="center" vertical="top" wrapText="1"/>
    </xf>
    <xf numFmtId="0" fontId="24" fillId="37" borderId="32" xfId="0" applyFont="1" applyFill="1" applyBorder="1" applyAlignment="1">
      <alignment horizontal="center" vertical="top" wrapText="1"/>
    </xf>
    <xf numFmtId="165" fontId="24" fillId="28" borderId="15" xfId="0" applyNumberFormat="1" applyFont="1" applyFill="1" applyBorder="1" applyAlignment="1">
      <alignment horizontal="center" vertical="center"/>
    </xf>
    <xf numFmtId="165" fontId="24" fillId="28" borderId="19" xfId="0" applyNumberFormat="1" applyFont="1" applyFill="1" applyBorder="1" applyAlignment="1">
      <alignment horizontal="center" vertical="center"/>
    </xf>
    <xf numFmtId="165" fontId="24" fillId="29" borderId="15" xfId="0" applyNumberFormat="1" applyFont="1" applyFill="1" applyBorder="1" applyAlignment="1">
      <alignment horizontal="center" vertical="center"/>
    </xf>
    <xf numFmtId="165" fontId="24" fillId="29" borderId="19" xfId="0" applyNumberFormat="1" applyFont="1" applyFill="1" applyBorder="1" applyAlignment="1">
      <alignment horizontal="center" vertical="center"/>
    </xf>
    <xf numFmtId="49" fontId="25" fillId="4" borderId="10" xfId="0" applyNumberFormat="1" applyFont="1" applyFill="1" applyBorder="1" applyAlignment="1">
      <alignment horizontal="left" vertical="top"/>
    </xf>
    <xf numFmtId="49" fontId="25" fillId="4" borderId="11" xfId="0" applyNumberFormat="1" applyFont="1" applyFill="1" applyBorder="1" applyAlignment="1">
      <alignment horizontal="left" vertical="top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165" fontId="24" fillId="24" borderId="15" xfId="0" applyNumberFormat="1" applyFont="1" applyFill="1" applyBorder="1" applyAlignment="1">
      <alignment horizontal="center" vertical="center"/>
    </xf>
    <xf numFmtId="165" fontId="24" fillId="24" borderId="19" xfId="0" applyNumberFormat="1" applyFont="1" applyFill="1" applyBorder="1" applyAlignment="1">
      <alignment horizontal="center" vertical="center"/>
    </xf>
    <xf numFmtId="165" fontId="24" fillId="24" borderId="21" xfId="0" applyNumberFormat="1" applyFont="1" applyFill="1" applyBorder="1" applyAlignment="1">
      <alignment horizontal="center" vertical="center"/>
    </xf>
    <xf numFmtId="165" fontId="24" fillId="24" borderId="39" xfId="0" applyNumberFormat="1" applyFont="1" applyFill="1" applyBorder="1" applyAlignment="1">
      <alignment horizontal="center" vertical="center"/>
    </xf>
    <xf numFmtId="14" fontId="22" fillId="0" borderId="0" xfId="0" applyNumberFormat="1" applyFont="1" applyAlignment="1">
      <alignment horizontal="right" vertical="top"/>
    </xf>
    <xf numFmtId="0" fontId="25" fillId="0" borderId="0" xfId="0" applyFont="1" applyBorder="1" applyAlignment="1">
      <alignment horizontal="center" vertical="top" wrapText="1"/>
    </xf>
    <xf numFmtId="0" fontId="24" fillId="0" borderId="10" xfId="0" applyFont="1" applyFill="1" applyBorder="1" applyAlignment="1">
      <alignment vertical="top" wrapText="1"/>
    </xf>
    <xf numFmtId="0" fontId="25" fillId="0" borderId="0" xfId="28" applyFont="1" applyBorder="1" applyAlignment="1">
      <alignment horizontal="center" vertical="center"/>
    </xf>
    <xf numFmtId="0" fontId="22" fillId="0" borderId="0" xfId="28" applyFont="1" applyFill="1" applyBorder="1" applyAlignment="1">
      <alignment horizontal="left" vertical="top" wrapText="1"/>
    </xf>
    <xf numFmtId="0" fontId="24" fillId="0" borderId="17" xfId="28" applyFont="1" applyBorder="1" applyAlignment="1">
      <alignment horizontal="left" vertical="top" wrapText="1"/>
    </xf>
    <xf numFmtId="0" fontId="24" fillId="0" borderId="40" xfId="28" applyFont="1" applyBorder="1" applyAlignment="1">
      <alignment horizontal="left" vertical="top" wrapText="1"/>
    </xf>
    <xf numFmtId="0" fontId="24" fillId="0" borderId="14" xfId="28" applyFont="1" applyBorder="1" applyAlignment="1">
      <alignment horizontal="left" vertical="top" wrapText="1"/>
    </xf>
    <xf numFmtId="0" fontId="24" fillId="0" borderId="31" xfId="28" applyFont="1" applyBorder="1" applyAlignment="1">
      <alignment horizontal="left" vertical="top" wrapText="1"/>
    </xf>
    <xf numFmtId="0" fontId="24" fillId="0" borderId="12" xfId="28" applyFont="1" applyBorder="1" applyAlignment="1">
      <alignment horizontal="left" vertical="top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cel Built-in Normal" xfId="28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Įprastas" xfId="0" builtinId="0"/>
    <cellStyle name="Kablelis" xfId="36" builtinId="3"/>
    <cellStyle name="Linked Cell" xfId="37"/>
    <cellStyle name="Neutral" xfId="38"/>
    <cellStyle name="Note" xfId="39"/>
    <cellStyle name="Output" xfId="40"/>
    <cellStyle name="Title" xfId="41"/>
    <cellStyle name="Total" xfId="42"/>
    <cellStyle name="Warning Text" xfId="4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CCCC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E6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0000"/>
      <color rgb="FFFF66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E98"/>
  <sheetViews>
    <sheetView tabSelected="1" zoomScale="89" zoomScaleNormal="89" zoomScaleSheetLayoutView="100" workbookViewId="0">
      <selection activeCell="P11" sqref="P11"/>
    </sheetView>
  </sheetViews>
  <sheetFormatPr defaultRowHeight="15" x14ac:dyDescent="0.2"/>
  <cols>
    <col min="1" max="3" width="3.7109375" style="1" customWidth="1"/>
    <col min="4" max="4" width="32.85546875" style="1" customWidth="1"/>
    <col min="5" max="5" width="6" style="19" customWidth="1"/>
    <col min="6" max="6" width="7.28515625" style="2" customWidth="1"/>
    <col min="7" max="7" width="9.140625" style="133" customWidth="1"/>
    <col min="8" max="8" width="9.140625" style="60" customWidth="1"/>
    <col min="9" max="9" width="9.85546875" style="60" customWidth="1"/>
    <col min="10" max="10" width="8.140625" style="60" customWidth="1"/>
    <col min="11" max="11" width="8.42578125" style="60" customWidth="1"/>
    <col min="12" max="12" width="24.140625" style="6" customWidth="1"/>
    <col min="13" max="13" width="6.42578125" style="1" customWidth="1"/>
    <col min="14" max="14" width="5.5703125" style="1" customWidth="1"/>
    <col min="15" max="15" width="6.7109375" style="1" customWidth="1"/>
    <col min="16" max="17" width="9.140625" style="3"/>
    <col min="18" max="18" width="33.7109375" style="3" customWidth="1"/>
    <col min="19" max="239" width="9.140625" style="3"/>
  </cols>
  <sheetData>
    <row r="1" spans="1:15" ht="12.75" x14ac:dyDescent="0.2">
      <c r="L1" s="262" t="s">
        <v>119</v>
      </c>
      <c r="M1" s="262"/>
      <c r="N1" s="262"/>
      <c r="O1" s="262"/>
    </row>
    <row r="2" spans="1:15" ht="12.75" x14ac:dyDescent="0.2">
      <c r="L2" s="262" t="s">
        <v>121</v>
      </c>
      <c r="M2" s="262"/>
      <c r="N2" s="262"/>
      <c r="O2" s="262"/>
    </row>
    <row r="3" spans="1:15" ht="12.75" x14ac:dyDescent="0.2">
      <c r="L3" s="262" t="s">
        <v>120</v>
      </c>
      <c r="M3" s="262"/>
      <c r="N3" s="262"/>
      <c r="O3" s="262"/>
    </row>
    <row r="4" spans="1:15" ht="12.75" x14ac:dyDescent="0.2">
      <c r="L4" s="262" t="s">
        <v>122</v>
      </c>
      <c r="M4" s="262"/>
      <c r="N4" s="262"/>
      <c r="O4" s="262"/>
    </row>
    <row r="5" spans="1:15" ht="12.75" x14ac:dyDescent="0.2">
      <c r="L5" s="262" t="s">
        <v>123</v>
      </c>
      <c r="M5" s="262"/>
      <c r="N5" s="262"/>
      <c r="O5" s="262"/>
    </row>
    <row r="6" spans="1:15" ht="12.75" x14ac:dyDescent="0.2">
      <c r="L6" s="320"/>
      <c r="M6" s="320"/>
      <c r="N6" s="320"/>
      <c r="O6" s="320"/>
    </row>
    <row r="7" spans="1:15" ht="14.1" customHeight="1" x14ac:dyDescent="0.2">
      <c r="A7" s="321" t="s">
        <v>77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</row>
    <row r="8" spans="1:15" ht="17.25" customHeight="1" x14ac:dyDescent="0.2">
      <c r="A8" s="321" t="s">
        <v>0</v>
      </c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</row>
    <row r="9" spans="1:15" ht="18.75" customHeight="1" x14ac:dyDescent="0.2">
      <c r="A9" s="22"/>
      <c r="B9" s="22"/>
      <c r="C9" s="22"/>
      <c r="D9" s="22"/>
      <c r="E9" s="23"/>
      <c r="F9" s="24"/>
      <c r="G9" s="134"/>
      <c r="H9" s="61"/>
      <c r="I9" s="61"/>
      <c r="J9" s="61"/>
      <c r="K9" s="61"/>
      <c r="L9" s="283" t="s">
        <v>65</v>
      </c>
      <c r="M9" s="283"/>
      <c r="N9" s="283"/>
      <c r="O9" s="283"/>
    </row>
    <row r="10" spans="1:15" ht="41.25" customHeight="1" x14ac:dyDescent="0.2">
      <c r="A10" s="284" t="s">
        <v>1</v>
      </c>
      <c r="B10" s="284" t="s">
        <v>2</v>
      </c>
      <c r="C10" s="284" t="s">
        <v>3</v>
      </c>
      <c r="D10" s="285" t="s">
        <v>4</v>
      </c>
      <c r="E10" s="257" t="s">
        <v>5</v>
      </c>
      <c r="F10" s="258" t="s">
        <v>6</v>
      </c>
      <c r="G10" s="252" t="s">
        <v>69</v>
      </c>
      <c r="H10" s="259" t="s">
        <v>70</v>
      </c>
      <c r="I10" s="259" t="s">
        <v>71</v>
      </c>
      <c r="J10" s="258" t="s">
        <v>72</v>
      </c>
      <c r="K10" s="258" t="s">
        <v>73</v>
      </c>
      <c r="L10" s="255" t="s">
        <v>7</v>
      </c>
      <c r="M10" s="255"/>
      <c r="N10" s="255"/>
      <c r="O10" s="256"/>
    </row>
    <row r="11" spans="1:15" ht="15" customHeight="1" x14ac:dyDescent="0.2">
      <c r="A11" s="284"/>
      <c r="B11" s="284"/>
      <c r="C11" s="284"/>
      <c r="D11" s="285"/>
      <c r="E11" s="257"/>
      <c r="F11" s="258"/>
      <c r="G11" s="253"/>
      <c r="H11" s="260"/>
      <c r="I11" s="260"/>
      <c r="J11" s="258"/>
      <c r="K11" s="258"/>
      <c r="L11" s="282" t="s">
        <v>9</v>
      </c>
      <c r="M11" s="25"/>
      <c r="N11" s="255"/>
      <c r="O11" s="256"/>
    </row>
    <row r="12" spans="1:15" ht="100.7" customHeight="1" x14ac:dyDescent="0.2">
      <c r="A12" s="284"/>
      <c r="B12" s="284"/>
      <c r="C12" s="284"/>
      <c r="D12" s="285"/>
      <c r="E12" s="257"/>
      <c r="F12" s="258"/>
      <c r="G12" s="254"/>
      <c r="H12" s="261"/>
      <c r="I12" s="261"/>
      <c r="J12" s="258"/>
      <c r="K12" s="258"/>
      <c r="L12" s="282"/>
      <c r="M12" s="25" t="s">
        <v>74</v>
      </c>
      <c r="N12" s="25" t="s">
        <v>75</v>
      </c>
      <c r="O12" s="26" t="s">
        <v>76</v>
      </c>
    </row>
    <row r="13" spans="1:15" ht="31.5" customHeight="1" x14ac:dyDescent="0.2">
      <c r="A13" s="233" t="s">
        <v>105</v>
      </c>
      <c r="B13" s="233"/>
      <c r="C13" s="233"/>
      <c r="D13" s="233"/>
      <c r="E13" s="233"/>
      <c r="F13" s="233"/>
      <c r="G13" s="233"/>
      <c r="H13" s="233"/>
      <c r="I13" s="233"/>
      <c r="J13" s="233"/>
      <c r="K13" s="233"/>
      <c r="L13" s="233"/>
      <c r="M13" s="233"/>
      <c r="N13" s="233"/>
      <c r="O13" s="234"/>
    </row>
    <row r="14" spans="1:15" ht="16.5" customHeight="1" x14ac:dyDescent="0.2">
      <c r="A14" s="235" t="s">
        <v>63</v>
      </c>
      <c r="B14" s="235"/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6"/>
    </row>
    <row r="15" spans="1:15" ht="15" customHeight="1" x14ac:dyDescent="0.2">
      <c r="A15" s="27" t="s">
        <v>10</v>
      </c>
      <c r="B15" s="237" t="s">
        <v>11</v>
      </c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8"/>
    </row>
    <row r="16" spans="1:15" ht="21" customHeight="1" x14ac:dyDescent="0.2">
      <c r="A16" s="28" t="s">
        <v>10</v>
      </c>
      <c r="B16" s="29" t="s">
        <v>10</v>
      </c>
      <c r="C16" s="239" t="s">
        <v>12</v>
      </c>
      <c r="D16" s="239"/>
      <c r="E16" s="239"/>
      <c r="F16" s="239"/>
      <c r="G16" s="239"/>
      <c r="H16" s="239"/>
      <c r="I16" s="239"/>
      <c r="J16" s="239"/>
      <c r="K16" s="239"/>
      <c r="L16" s="239"/>
      <c r="M16" s="239"/>
      <c r="N16" s="239"/>
      <c r="O16" s="240"/>
    </row>
    <row r="17" spans="1:22" ht="36" customHeight="1" x14ac:dyDescent="0.2">
      <c r="A17" s="192" t="s">
        <v>10</v>
      </c>
      <c r="B17" s="202" t="s">
        <v>10</v>
      </c>
      <c r="C17" s="250" t="s">
        <v>10</v>
      </c>
      <c r="D17" s="171" t="s">
        <v>117</v>
      </c>
      <c r="E17" s="170" t="s">
        <v>13</v>
      </c>
      <c r="F17" s="172" t="s">
        <v>14</v>
      </c>
      <c r="G17" s="176">
        <v>95</v>
      </c>
      <c r="H17" s="176">
        <v>76.900000000000006</v>
      </c>
      <c r="I17" s="175">
        <f>142.8-65.9</f>
        <v>76.900000000000006</v>
      </c>
      <c r="J17" s="176">
        <v>181.1</v>
      </c>
      <c r="K17" s="176">
        <v>200</v>
      </c>
      <c r="L17" s="173" t="s">
        <v>118</v>
      </c>
      <c r="M17" s="174">
        <v>3</v>
      </c>
      <c r="N17" s="174">
        <v>1</v>
      </c>
      <c r="O17" s="178">
        <v>1</v>
      </c>
    </row>
    <row r="18" spans="1:22" ht="18.75" customHeight="1" x14ac:dyDescent="0.2">
      <c r="A18" s="213"/>
      <c r="B18" s="214"/>
      <c r="C18" s="251"/>
      <c r="D18" s="177"/>
      <c r="E18" s="179"/>
      <c r="F18" s="31" t="s">
        <v>8</v>
      </c>
      <c r="G18" s="62">
        <f>SUM(G17:G17)</f>
        <v>95</v>
      </c>
      <c r="H18" s="62">
        <f>SUM(H17:H17)</f>
        <v>76.900000000000006</v>
      </c>
      <c r="I18" s="62">
        <f>SUM(I17:I17)</f>
        <v>76.900000000000006</v>
      </c>
      <c r="J18" s="62">
        <f>SUM(J17:J17)</f>
        <v>181.1</v>
      </c>
      <c r="K18" s="62">
        <f>SUM(K17:K17)</f>
        <v>200</v>
      </c>
      <c r="L18" s="247"/>
      <c r="M18" s="248"/>
      <c r="N18" s="248"/>
      <c r="O18" s="249"/>
    </row>
    <row r="19" spans="1:22" ht="33" customHeight="1" x14ac:dyDescent="0.2">
      <c r="A19" s="215" t="s">
        <v>10</v>
      </c>
      <c r="B19" s="219" t="s">
        <v>10</v>
      </c>
      <c r="C19" s="230" t="s">
        <v>15</v>
      </c>
      <c r="D19" s="223" t="s">
        <v>16</v>
      </c>
      <c r="E19" s="241" t="s">
        <v>116</v>
      </c>
      <c r="F19" s="50" t="s">
        <v>14</v>
      </c>
      <c r="G19" s="86">
        <v>488.7</v>
      </c>
      <c r="H19" s="166">
        <v>238</v>
      </c>
      <c r="I19" s="63">
        <f>275.7-37.7</f>
        <v>238</v>
      </c>
      <c r="J19" s="165">
        <v>43.5</v>
      </c>
      <c r="K19" s="86">
        <v>50</v>
      </c>
      <c r="L19" s="224" t="s">
        <v>57</v>
      </c>
      <c r="M19" s="245">
        <v>7</v>
      </c>
      <c r="N19" s="226">
        <v>6</v>
      </c>
      <c r="O19" s="228">
        <v>5</v>
      </c>
    </row>
    <row r="20" spans="1:22" ht="34.5" customHeight="1" x14ac:dyDescent="0.2">
      <c r="A20" s="215"/>
      <c r="B20" s="219"/>
      <c r="C20" s="230"/>
      <c r="D20" s="223"/>
      <c r="E20" s="241"/>
      <c r="F20" s="51" t="s">
        <v>106</v>
      </c>
      <c r="G20" s="87">
        <v>275.89999999999998</v>
      </c>
      <c r="H20" s="167">
        <v>266.60000000000002</v>
      </c>
      <c r="I20" s="168">
        <v>266.60000000000002</v>
      </c>
      <c r="J20" s="88"/>
      <c r="K20" s="88"/>
      <c r="L20" s="225"/>
      <c r="M20" s="246"/>
      <c r="N20" s="227"/>
      <c r="O20" s="229"/>
    </row>
    <row r="21" spans="1:22" ht="20.25" customHeight="1" x14ac:dyDescent="0.2">
      <c r="A21" s="215"/>
      <c r="B21" s="219"/>
      <c r="C21" s="230"/>
      <c r="D21" s="223"/>
      <c r="E21" s="241"/>
      <c r="F21" s="31" t="s">
        <v>17</v>
      </c>
      <c r="G21" s="64">
        <f>SUM(G19:G20)</f>
        <v>764.59999999999991</v>
      </c>
      <c r="H21" s="64">
        <f>SUM(H19:H20)</f>
        <v>504.6</v>
      </c>
      <c r="I21" s="64">
        <f>SUM(I19:I20)</f>
        <v>504.6</v>
      </c>
      <c r="J21" s="64">
        <f>SUM(J19:J20)</f>
        <v>43.5</v>
      </c>
      <c r="K21" s="64">
        <f>SUM(K19:K20)</f>
        <v>50</v>
      </c>
      <c r="L21" s="242"/>
      <c r="M21" s="243"/>
      <c r="N21" s="243"/>
      <c r="O21" s="244"/>
      <c r="R21" s="127"/>
      <c r="S21" s="127"/>
      <c r="T21" s="127"/>
      <c r="U21" s="127"/>
      <c r="V21" s="127"/>
    </row>
    <row r="22" spans="1:22" ht="50.25" customHeight="1" x14ac:dyDescent="0.2">
      <c r="A22" s="215" t="s">
        <v>10</v>
      </c>
      <c r="B22" s="219" t="s">
        <v>10</v>
      </c>
      <c r="C22" s="230" t="s">
        <v>25</v>
      </c>
      <c r="D22" s="223" t="s">
        <v>56</v>
      </c>
      <c r="E22" s="188" t="s">
        <v>13</v>
      </c>
      <c r="F22" s="50" t="s">
        <v>14</v>
      </c>
      <c r="G22" s="136">
        <v>157</v>
      </c>
      <c r="H22" s="86">
        <v>157</v>
      </c>
      <c r="I22" s="65">
        <v>157</v>
      </c>
      <c r="J22" s="89">
        <v>157</v>
      </c>
      <c r="K22" s="89"/>
      <c r="L22" s="118" t="s">
        <v>64</v>
      </c>
      <c r="M22" s="30">
        <v>6</v>
      </c>
      <c r="N22" s="33" t="s">
        <v>110</v>
      </c>
      <c r="O22" s="34"/>
      <c r="R22" s="128"/>
      <c r="S22" s="129"/>
      <c r="T22" s="130"/>
      <c r="U22" s="130"/>
      <c r="V22" s="127"/>
    </row>
    <row r="23" spans="1:22" ht="19.5" customHeight="1" x14ac:dyDescent="0.2">
      <c r="A23" s="215"/>
      <c r="B23" s="219"/>
      <c r="C23" s="230"/>
      <c r="D23" s="223"/>
      <c r="E23" s="188"/>
      <c r="F23" s="31" t="s">
        <v>17</v>
      </c>
      <c r="G23" s="64">
        <f>SUM(G22)</f>
        <v>157</v>
      </c>
      <c r="H23" s="64">
        <f t="shared" ref="H23:K23" si="0">SUM(H22)</f>
        <v>157</v>
      </c>
      <c r="I23" s="64">
        <f t="shared" si="0"/>
        <v>157</v>
      </c>
      <c r="J23" s="64">
        <f t="shared" si="0"/>
        <v>157</v>
      </c>
      <c r="K23" s="64">
        <f t="shared" si="0"/>
        <v>0</v>
      </c>
      <c r="L23" s="220"/>
      <c r="M23" s="221"/>
      <c r="N23" s="221"/>
      <c r="O23" s="222"/>
      <c r="R23" s="303"/>
      <c r="S23" s="303"/>
      <c r="T23" s="303"/>
      <c r="U23" s="303"/>
      <c r="V23" s="127"/>
    </row>
    <row r="24" spans="1:22" ht="60" customHeight="1" x14ac:dyDescent="0.2">
      <c r="A24" s="215" t="s">
        <v>10</v>
      </c>
      <c r="B24" s="219" t="s">
        <v>10</v>
      </c>
      <c r="C24" s="230" t="s">
        <v>18</v>
      </c>
      <c r="D24" s="223" t="s">
        <v>19</v>
      </c>
      <c r="E24" s="188" t="s">
        <v>13</v>
      </c>
      <c r="F24" s="50" t="s">
        <v>14</v>
      </c>
      <c r="G24" s="137">
        <v>10</v>
      </c>
      <c r="H24" s="90">
        <v>10</v>
      </c>
      <c r="I24" s="65">
        <v>10</v>
      </c>
      <c r="J24" s="86">
        <v>10</v>
      </c>
      <c r="K24" s="91">
        <v>12</v>
      </c>
      <c r="L24" s="119" t="s">
        <v>58</v>
      </c>
      <c r="M24" s="149">
        <v>10</v>
      </c>
      <c r="N24" s="150">
        <v>15</v>
      </c>
      <c r="O24" s="150">
        <v>15</v>
      </c>
      <c r="R24" s="126"/>
      <c r="S24" s="131"/>
      <c r="T24" s="132"/>
      <c r="U24" s="132"/>
      <c r="V24" s="127"/>
    </row>
    <row r="25" spans="1:22" ht="79.5" customHeight="1" x14ac:dyDescent="0.2">
      <c r="A25" s="215"/>
      <c r="B25" s="219"/>
      <c r="C25" s="230"/>
      <c r="D25" s="223"/>
      <c r="E25" s="188"/>
      <c r="F25" s="52" t="s">
        <v>106</v>
      </c>
      <c r="G25" s="135">
        <v>210</v>
      </c>
      <c r="H25" s="148">
        <v>250</v>
      </c>
      <c r="I25" s="66">
        <v>250</v>
      </c>
      <c r="J25" s="87"/>
      <c r="K25" s="92"/>
      <c r="L25" s="151" t="s">
        <v>111</v>
      </c>
      <c r="M25" s="149">
        <v>80</v>
      </c>
      <c r="N25" s="150">
        <v>60</v>
      </c>
      <c r="O25" s="150">
        <v>60</v>
      </c>
      <c r="R25" s="126"/>
      <c r="S25" s="131"/>
      <c r="T25" s="132"/>
      <c r="U25" s="132"/>
      <c r="V25" s="127"/>
    </row>
    <row r="26" spans="1:22" ht="24" customHeight="1" x14ac:dyDescent="0.2">
      <c r="A26" s="215"/>
      <c r="B26" s="219"/>
      <c r="C26" s="230"/>
      <c r="D26" s="223"/>
      <c r="E26" s="188"/>
      <c r="F26" s="31" t="s">
        <v>17</v>
      </c>
      <c r="G26" s="62">
        <f>SUM(G24:G25)</f>
        <v>220</v>
      </c>
      <c r="H26" s="62">
        <f t="shared" ref="H26:K26" si="1">SUM(H24:H25)</f>
        <v>260</v>
      </c>
      <c r="I26" s="62">
        <f t="shared" si="1"/>
        <v>260</v>
      </c>
      <c r="J26" s="62">
        <f t="shared" si="1"/>
        <v>10</v>
      </c>
      <c r="K26" s="62">
        <f t="shared" si="1"/>
        <v>12</v>
      </c>
      <c r="L26" s="216"/>
      <c r="M26" s="217"/>
      <c r="N26" s="217"/>
      <c r="O26" s="218"/>
      <c r="R26" s="127"/>
      <c r="S26" s="127"/>
      <c r="T26" s="127"/>
      <c r="U26" s="127"/>
      <c r="V26" s="127"/>
    </row>
    <row r="27" spans="1:22" ht="24" customHeight="1" x14ac:dyDescent="0.2">
      <c r="A27" s="28" t="s">
        <v>10</v>
      </c>
      <c r="B27" s="29" t="s">
        <v>10</v>
      </c>
      <c r="C27" s="189" t="s">
        <v>20</v>
      </c>
      <c r="D27" s="189"/>
      <c r="E27" s="189"/>
      <c r="F27" s="189"/>
      <c r="G27" s="67">
        <f>SUM(G18,G21,G23,G26)</f>
        <v>1236.5999999999999</v>
      </c>
      <c r="H27" s="67">
        <f>SUM(H18,H21,H23,H26)</f>
        <v>998.5</v>
      </c>
      <c r="I27" s="67">
        <f>SUM(I18,I21,I23,I26)</f>
        <v>998.5</v>
      </c>
      <c r="J27" s="67">
        <f>SUM(J18,J21,J23,J26)</f>
        <v>391.6</v>
      </c>
      <c r="K27" s="67">
        <f>SUM(K18,K21,K23,K26)</f>
        <v>262</v>
      </c>
      <c r="L27" s="265"/>
      <c r="M27" s="265"/>
      <c r="N27" s="265"/>
      <c r="O27" s="266"/>
      <c r="R27" s="127"/>
      <c r="S27" s="127"/>
      <c r="T27" s="127"/>
      <c r="U27" s="127"/>
      <c r="V27" s="127"/>
    </row>
    <row r="28" spans="1:22" ht="21" customHeight="1" x14ac:dyDescent="0.2">
      <c r="A28" s="28" t="s">
        <v>10</v>
      </c>
      <c r="B28" s="207" t="s">
        <v>21</v>
      </c>
      <c r="C28" s="207"/>
      <c r="D28" s="207"/>
      <c r="E28" s="207"/>
      <c r="F28" s="207"/>
      <c r="G28" s="68">
        <f>SUM(G27)</f>
        <v>1236.5999999999999</v>
      </c>
      <c r="H28" s="68">
        <f>SUM(H27)</f>
        <v>998.5</v>
      </c>
      <c r="I28" s="68">
        <f>SUM(I27)</f>
        <v>998.5</v>
      </c>
      <c r="J28" s="68">
        <f>SUM(J27)</f>
        <v>391.6</v>
      </c>
      <c r="K28" s="68">
        <f>SUM(K27)</f>
        <v>262</v>
      </c>
      <c r="L28" s="263"/>
      <c r="M28" s="263"/>
      <c r="N28" s="263"/>
      <c r="O28" s="264"/>
      <c r="R28" s="127"/>
      <c r="S28" s="127"/>
      <c r="T28" s="127"/>
      <c r="U28" s="127"/>
      <c r="V28" s="127"/>
    </row>
    <row r="29" spans="1:22" ht="21" customHeight="1" x14ac:dyDescent="0.2">
      <c r="A29" s="27" t="s">
        <v>15</v>
      </c>
      <c r="B29" s="237" t="s">
        <v>22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  <c r="O29" s="238"/>
      <c r="R29" s="127"/>
      <c r="S29" s="127"/>
      <c r="T29" s="127"/>
      <c r="U29" s="127"/>
      <c r="V29" s="127"/>
    </row>
    <row r="30" spans="1:22" ht="24.75" customHeight="1" x14ac:dyDescent="0.2">
      <c r="A30" s="28" t="s">
        <v>15</v>
      </c>
      <c r="B30" s="29" t="s">
        <v>10</v>
      </c>
      <c r="C30" s="311" t="s">
        <v>23</v>
      </c>
      <c r="D30" s="311"/>
      <c r="E30" s="311"/>
      <c r="F30" s="311"/>
      <c r="G30" s="311"/>
      <c r="H30" s="311"/>
      <c r="I30" s="311"/>
      <c r="J30" s="311"/>
      <c r="K30" s="311"/>
      <c r="L30" s="311"/>
      <c r="M30" s="311"/>
      <c r="N30" s="311"/>
      <c r="O30" s="312"/>
      <c r="R30" s="127"/>
      <c r="S30" s="127"/>
      <c r="T30" s="127"/>
      <c r="U30" s="127"/>
      <c r="V30" s="127"/>
    </row>
    <row r="31" spans="1:22" ht="45.75" customHeight="1" x14ac:dyDescent="0.2">
      <c r="A31" s="215" t="s">
        <v>15</v>
      </c>
      <c r="B31" s="219" t="s">
        <v>10</v>
      </c>
      <c r="C31" s="230" t="s">
        <v>10</v>
      </c>
      <c r="D31" s="322" t="s">
        <v>24</v>
      </c>
      <c r="E31" s="241" t="s">
        <v>78</v>
      </c>
      <c r="F31" s="50" t="s">
        <v>14</v>
      </c>
      <c r="G31" s="135">
        <v>100</v>
      </c>
      <c r="H31" s="84">
        <v>166</v>
      </c>
      <c r="I31" s="84">
        <v>166</v>
      </c>
      <c r="J31" s="93">
        <v>150</v>
      </c>
      <c r="K31" s="93">
        <v>150</v>
      </c>
      <c r="L31" s="120" t="s">
        <v>59</v>
      </c>
      <c r="M31" s="35">
        <v>6</v>
      </c>
      <c r="N31" s="30">
        <v>5</v>
      </c>
      <c r="O31" s="36">
        <v>5</v>
      </c>
    </row>
    <row r="32" spans="1:22" ht="33" customHeight="1" x14ac:dyDescent="0.2">
      <c r="A32" s="215"/>
      <c r="B32" s="219"/>
      <c r="C32" s="230"/>
      <c r="D32" s="322"/>
      <c r="E32" s="241"/>
      <c r="F32" s="299" t="s">
        <v>113</v>
      </c>
      <c r="G32" s="301"/>
      <c r="H32" s="307">
        <v>20</v>
      </c>
      <c r="I32" s="309">
        <v>20</v>
      </c>
      <c r="J32" s="316"/>
      <c r="K32" s="318"/>
      <c r="L32" s="163" t="s">
        <v>114</v>
      </c>
      <c r="M32" s="164">
        <v>1</v>
      </c>
      <c r="N32" s="161"/>
      <c r="O32" s="162"/>
    </row>
    <row r="33" spans="1:15" ht="33" customHeight="1" x14ac:dyDescent="0.2">
      <c r="A33" s="215"/>
      <c r="B33" s="219"/>
      <c r="C33" s="230"/>
      <c r="D33" s="322"/>
      <c r="E33" s="241"/>
      <c r="F33" s="300"/>
      <c r="G33" s="302"/>
      <c r="H33" s="308"/>
      <c r="I33" s="310"/>
      <c r="J33" s="317"/>
      <c r="K33" s="319"/>
      <c r="L33" s="163" t="s">
        <v>115</v>
      </c>
      <c r="M33" s="164">
        <v>2</v>
      </c>
      <c r="N33" s="161"/>
      <c r="O33" s="162"/>
    </row>
    <row r="34" spans="1:15" ht="21" customHeight="1" x14ac:dyDescent="0.2">
      <c r="A34" s="215"/>
      <c r="B34" s="219"/>
      <c r="C34" s="230"/>
      <c r="D34" s="322"/>
      <c r="E34" s="241"/>
      <c r="F34" s="31" t="s">
        <v>17</v>
      </c>
      <c r="G34" s="62">
        <f>SUM(G31:G32)</f>
        <v>100</v>
      </c>
      <c r="H34" s="62">
        <f t="shared" ref="H34:K34" si="2">SUM(H31:H32)</f>
        <v>186</v>
      </c>
      <c r="I34" s="62">
        <f t="shared" si="2"/>
        <v>186</v>
      </c>
      <c r="J34" s="62">
        <f t="shared" si="2"/>
        <v>150</v>
      </c>
      <c r="K34" s="62">
        <f t="shared" si="2"/>
        <v>150</v>
      </c>
      <c r="L34" s="216"/>
      <c r="M34" s="217"/>
      <c r="N34" s="217"/>
      <c r="O34" s="218"/>
    </row>
    <row r="35" spans="1:15" ht="19.5" customHeight="1" x14ac:dyDescent="0.2">
      <c r="A35" s="28" t="s">
        <v>15</v>
      </c>
      <c r="B35" s="29" t="s">
        <v>10</v>
      </c>
      <c r="C35" s="189" t="s">
        <v>20</v>
      </c>
      <c r="D35" s="189"/>
      <c r="E35" s="189"/>
      <c r="F35" s="189"/>
      <c r="G35" s="67">
        <f t="shared" ref="G35:K36" si="3">SUM(G34)</f>
        <v>100</v>
      </c>
      <c r="H35" s="67">
        <f t="shared" si="3"/>
        <v>186</v>
      </c>
      <c r="I35" s="67">
        <f t="shared" si="3"/>
        <v>186</v>
      </c>
      <c r="J35" s="67">
        <f t="shared" si="3"/>
        <v>150</v>
      </c>
      <c r="K35" s="67">
        <f t="shared" si="3"/>
        <v>150</v>
      </c>
      <c r="L35" s="265"/>
      <c r="M35" s="265"/>
      <c r="N35" s="265"/>
      <c r="O35" s="266"/>
    </row>
    <row r="36" spans="1:15" ht="21" customHeight="1" x14ac:dyDescent="0.2">
      <c r="A36" s="28" t="s">
        <v>15</v>
      </c>
      <c r="B36" s="207" t="s">
        <v>21</v>
      </c>
      <c r="C36" s="207"/>
      <c r="D36" s="207"/>
      <c r="E36" s="207"/>
      <c r="F36" s="207"/>
      <c r="G36" s="68">
        <f t="shared" si="3"/>
        <v>100</v>
      </c>
      <c r="H36" s="70">
        <f t="shared" si="3"/>
        <v>186</v>
      </c>
      <c r="I36" s="70">
        <f t="shared" si="3"/>
        <v>186</v>
      </c>
      <c r="J36" s="70">
        <f t="shared" si="3"/>
        <v>150</v>
      </c>
      <c r="K36" s="70">
        <f t="shared" si="3"/>
        <v>150</v>
      </c>
      <c r="L36" s="263"/>
      <c r="M36" s="263"/>
      <c r="N36" s="263"/>
      <c r="O36" s="264"/>
    </row>
    <row r="37" spans="1:15" ht="21" customHeight="1" x14ac:dyDescent="0.2">
      <c r="A37" s="27" t="s">
        <v>25</v>
      </c>
      <c r="B37" s="237" t="s">
        <v>26</v>
      </c>
      <c r="C37" s="237"/>
      <c r="D37" s="237"/>
      <c r="E37" s="237"/>
      <c r="F37" s="237"/>
      <c r="G37" s="237"/>
      <c r="H37" s="237"/>
      <c r="I37" s="237"/>
      <c r="J37" s="237"/>
      <c r="K37" s="237"/>
      <c r="L37" s="237"/>
      <c r="M37" s="237"/>
      <c r="N37" s="237"/>
      <c r="O37" s="238"/>
    </row>
    <row r="38" spans="1:15" ht="24" customHeight="1" x14ac:dyDescent="0.2">
      <c r="A38" s="28" t="s">
        <v>25</v>
      </c>
      <c r="B38" s="29" t="s">
        <v>10</v>
      </c>
      <c r="C38" s="311" t="s">
        <v>27</v>
      </c>
      <c r="D38" s="311"/>
      <c r="E38" s="311"/>
      <c r="F38" s="311"/>
      <c r="G38" s="311"/>
      <c r="H38" s="311"/>
      <c r="I38" s="311"/>
      <c r="J38" s="311"/>
      <c r="K38" s="311"/>
      <c r="L38" s="311"/>
      <c r="M38" s="311"/>
      <c r="N38" s="311"/>
      <c r="O38" s="312"/>
    </row>
    <row r="39" spans="1:15" ht="33" customHeight="1" x14ac:dyDescent="0.2">
      <c r="A39" s="215" t="s">
        <v>25</v>
      </c>
      <c r="B39" s="219" t="s">
        <v>10</v>
      </c>
      <c r="C39" s="230" t="s">
        <v>15</v>
      </c>
      <c r="D39" s="223" t="s">
        <v>28</v>
      </c>
      <c r="E39" s="188" t="s">
        <v>13</v>
      </c>
      <c r="F39" s="169" t="s">
        <v>14</v>
      </c>
      <c r="G39" s="136">
        <v>17.899999999999999</v>
      </c>
      <c r="H39" s="86">
        <v>29.5</v>
      </c>
      <c r="I39" s="65">
        <v>14.5</v>
      </c>
      <c r="J39" s="85">
        <v>29</v>
      </c>
      <c r="K39" s="85">
        <v>29</v>
      </c>
      <c r="L39" s="121" t="s">
        <v>60</v>
      </c>
      <c r="M39" s="32">
        <v>1</v>
      </c>
      <c r="N39" s="33" t="s">
        <v>29</v>
      </c>
      <c r="O39" s="34" t="s">
        <v>29</v>
      </c>
    </row>
    <row r="40" spans="1:15" ht="19.5" customHeight="1" x14ac:dyDescent="0.2">
      <c r="A40" s="215"/>
      <c r="B40" s="219"/>
      <c r="C40" s="230"/>
      <c r="D40" s="223"/>
      <c r="E40" s="188"/>
      <c r="F40" s="31" t="s">
        <v>17</v>
      </c>
      <c r="G40" s="71">
        <f>SUM(G39:G39)</f>
        <v>17.899999999999999</v>
      </c>
      <c r="H40" s="71">
        <f>SUM(H39:H39)</f>
        <v>29.5</v>
      </c>
      <c r="I40" s="71">
        <f>SUM(I39:I39)</f>
        <v>14.5</v>
      </c>
      <c r="J40" s="71">
        <f>SUM(J39:J39)</f>
        <v>29</v>
      </c>
      <c r="K40" s="71">
        <f>SUM(K39:K39)</f>
        <v>29</v>
      </c>
      <c r="L40" s="304"/>
      <c r="M40" s="305"/>
      <c r="N40" s="305"/>
      <c r="O40" s="306"/>
    </row>
    <row r="41" spans="1:15" ht="61.5" customHeight="1" x14ac:dyDescent="0.2">
      <c r="A41" s="215" t="s">
        <v>25</v>
      </c>
      <c r="B41" s="219" t="s">
        <v>10</v>
      </c>
      <c r="C41" s="230" t="s">
        <v>25</v>
      </c>
      <c r="D41" s="223" t="s">
        <v>30</v>
      </c>
      <c r="E41" s="188" t="s">
        <v>13</v>
      </c>
      <c r="F41" s="169" t="s">
        <v>14</v>
      </c>
      <c r="G41" s="136">
        <v>1.4</v>
      </c>
      <c r="H41" s="86">
        <v>1.5</v>
      </c>
      <c r="I41" s="65">
        <v>1.5</v>
      </c>
      <c r="J41" s="85">
        <v>1.5</v>
      </c>
      <c r="K41" s="85">
        <v>1.5</v>
      </c>
      <c r="L41" s="121" t="s">
        <v>61</v>
      </c>
      <c r="M41" s="30">
        <v>1</v>
      </c>
      <c r="N41" s="33" t="s">
        <v>31</v>
      </c>
      <c r="O41" s="34" t="s">
        <v>31</v>
      </c>
    </row>
    <row r="42" spans="1:15" ht="22.5" customHeight="1" x14ac:dyDescent="0.2">
      <c r="A42" s="215"/>
      <c r="B42" s="219"/>
      <c r="C42" s="230"/>
      <c r="D42" s="223"/>
      <c r="E42" s="188"/>
      <c r="F42" s="31" t="s">
        <v>17</v>
      </c>
      <c r="G42" s="72">
        <f>SUM(G41:G41)</f>
        <v>1.4</v>
      </c>
      <c r="H42" s="72">
        <f>SUM(H41:H41)</f>
        <v>1.5</v>
      </c>
      <c r="I42" s="72">
        <f>SUM(I41:I41)</f>
        <v>1.5</v>
      </c>
      <c r="J42" s="72">
        <f>SUM(J41:J41)</f>
        <v>1.5</v>
      </c>
      <c r="K42" s="72">
        <f>SUM(K41:K41)</f>
        <v>1.5</v>
      </c>
      <c r="L42" s="304"/>
      <c r="M42" s="305"/>
      <c r="N42" s="305"/>
      <c r="O42" s="306"/>
    </row>
    <row r="43" spans="1:15" ht="47.25" customHeight="1" x14ac:dyDescent="0.2">
      <c r="A43" s="215" t="s">
        <v>25</v>
      </c>
      <c r="B43" s="219" t="s">
        <v>10</v>
      </c>
      <c r="C43" s="230" t="s">
        <v>18</v>
      </c>
      <c r="D43" s="223" t="s">
        <v>32</v>
      </c>
      <c r="E43" s="188" t="s">
        <v>13</v>
      </c>
      <c r="F43" s="169" t="s">
        <v>14</v>
      </c>
      <c r="G43" s="138">
        <v>18.399999999999999</v>
      </c>
      <c r="H43" s="86">
        <v>9.1999999999999993</v>
      </c>
      <c r="I43" s="65">
        <v>9.1999999999999993</v>
      </c>
      <c r="J43" s="85">
        <v>9</v>
      </c>
      <c r="K43" s="94">
        <v>9</v>
      </c>
      <c r="L43" s="121" t="s">
        <v>62</v>
      </c>
      <c r="M43" s="30">
        <v>1</v>
      </c>
      <c r="N43" s="35">
        <v>3</v>
      </c>
      <c r="O43" s="37">
        <v>1</v>
      </c>
    </row>
    <row r="44" spans="1:15" ht="18.75" customHeight="1" x14ac:dyDescent="0.2">
      <c r="A44" s="215"/>
      <c r="B44" s="219"/>
      <c r="C44" s="230"/>
      <c r="D44" s="223"/>
      <c r="E44" s="188"/>
      <c r="F44" s="31" t="s">
        <v>17</v>
      </c>
      <c r="G44" s="71">
        <f>SUM(G43:G43)</f>
        <v>18.399999999999999</v>
      </c>
      <c r="H44" s="71">
        <f>SUM(H43:H43)</f>
        <v>9.1999999999999993</v>
      </c>
      <c r="I44" s="71">
        <f>SUM(I43:I43)</f>
        <v>9.1999999999999993</v>
      </c>
      <c r="J44" s="71">
        <f>SUM(J43:J43)</f>
        <v>9</v>
      </c>
      <c r="K44" s="71">
        <f>SUM(K43:K43)</f>
        <v>9</v>
      </c>
      <c r="L44" s="304"/>
      <c r="M44" s="305"/>
      <c r="N44" s="305"/>
      <c r="O44" s="306"/>
    </row>
    <row r="45" spans="1:15" s="4" customFormat="1" ht="21" customHeight="1" x14ac:dyDescent="0.2">
      <c r="A45" s="28" t="s">
        <v>25</v>
      </c>
      <c r="B45" s="29" t="s">
        <v>10</v>
      </c>
      <c r="C45" s="189" t="s">
        <v>20</v>
      </c>
      <c r="D45" s="189"/>
      <c r="E45" s="189"/>
      <c r="F45" s="189"/>
      <c r="G45" s="67">
        <f>SUM(G44,G42,G40)</f>
        <v>37.699999999999996</v>
      </c>
      <c r="H45" s="67">
        <f>SUM(H44,H42,H40)</f>
        <v>40.200000000000003</v>
      </c>
      <c r="I45" s="67">
        <f>SUM(I44,I42,I40)</f>
        <v>25.2</v>
      </c>
      <c r="J45" s="67">
        <f>SUM(J44,J42,J40)</f>
        <v>39.5</v>
      </c>
      <c r="K45" s="67">
        <f>SUM(K44,K42,K40)</f>
        <v>39.5</v>
      </c>
      <c r="L45" s="267"/>
      <c r="M45" s="267"/>
      <c r="N45" s="267"/>
      <c r="O45" s="268"/>
    </row>
    <row r="46" spans="1:15" ht="16.5" customHeight="1" x14ac:dyDescent="0.2">
      <c r="A46" s="28" t="s">
        <v>25</v>
      </c>
      <c r="B46" s="207" t="s">
        <v>21</v>
      </c>
      <c r="C46" s="207"/>
      <c r="D46" s="207"/>
      <c r="E46" s="207"/>
      <c r="F46" s="207"/>
      <c r="G46" s="68">
        <f>SUM(G45)</f>
        <v>37.699999999999996</v>
      </c>
      <c r="H46" s="68">
        <f>SUM(H45)</f>
        <v>40.200000000000003</v>
      </c>
      <c r="I46" s="68">
        <f>SUM(I45)</f>
        <v>25.2</v>
      </c>
      <c r="J46" s="68">
        <f>SUM(J45)</f>
        <v>39.5</v>
      </c>
      <c r="K46" s="68">
        <f>SUM(K45)</f>
        <v>39.5</v>
      </c>
      <c r="L46" s="263"/>
      <c r="M46" s="263"/>
      <c r="N46" s="263"/>
      <c r="O46" s="264"/>
    </row>
    <row r="47" spans="1:15" ht="20.25" customHeight="1" x14ac:dyDescent="0.2">
      <c r="A47" s="27" t="s">
        <v>18</v>
      </c>
      <c r="B47" s="237" t="s">
        <v>33</v>
      </c>
      <c r="C47" s="237"/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38"/>
    </row>
    <row r="48" spans="1:15" ht="24" customHeight="1" x14ac:dyDescent="0.2">
      <c r="A48" s="28" t="s">
        <v>18</v>
      </c>
      <c r="B48" s="29" t="s">
        <v>10</v>
      </c>
      <c r="C48" s="239" t="s">
        <v>34</v>
      </c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  <c r="O48" s="240"/>
    </row>
    <row r="49" spans="1:15" ht="65.25" customHeight="1" x14ac:dyDescent="0.2">
      <c r="A49" s="215" t="s">
        <v>18</v>
      </c>
      <c r="B49" s="219" t="s">
        <v>10</v>
      </c>
      <c r="C49" s="230" t="s">
        <v>10</v>
      </c>
      <c r="D49" s="223" t="s">
        <v>35</v>
      </c>
      <c r="E49" s="188" t="s">
        <v>13</v>
      </c>
      <c r="F49" s="50" t="s">
        <v>14</v>
      </c>
      <c r="G49" s="135">
        <v>17</v>
      </c>
      <c r="H49" s="95">
        <v>17</v>
      </c>
      <c r="I49" s="69">
        <v>17</v>
      </c>
      <c r="J49" s="85">
        <v>17</v>
      </c>
      <c r="K49" s="85">
        <v>17</v>
      </c>
      <c r="L49" s="120" t="s">
        <v>102</v>
      </c>
      <c r="M49" s="35">
        <v>2</v>
      </c>
      <c r="N49" s="38">
        <v>2</v>
      </c>
      <c r="O49" s="39">
        <v>2</v>
      </c>
    </row>
    <row r="50" spans="1:15" ht="17.25" customHeight="1" x14ac:dyDescent="0.2">
      <c r="A50" s="215"/>
      <c r="B50" s="219"/>
      <c r="C50" s="230"/>
      <c r="D50" s="223"/>
      <c r="E50" s="188"/>
      <c r="F50" s="31" t="s">
        <v>8</v>
      </c>
      <c r="G50" s="72">
        <f>SUM(G49:G49)</f>
        <v>17</v>
      </c>
      <c r="H50" s="72">
        <f>SUM(H49:H49)</f>
        <v>17</v>
      </c>
      <c r="I50" s="72">
        <f>SUM(I49:I49)</f>
        <v>17</v>
      </c>
      <c r="J50" s="72">
        <f>SUM(J49:J49)</f>
        <v>17</v>
      </c>
      <c r="K50" s="72">
        <f>SUM(K49:K49)</f>
        <v>17</v>
      </c>
      <c r="L50" s="272"/>
      <c r="M50" s="273"/>
      <c r="N50" s="273"/>
      <c r="O50" s="274"/>
    </row>
    <row r="51" spans="1:15" ht="18.75" customHeight="1" x14ac:dyDescent="0.2">
      <c r="A51" s="28" t="s">
        <v>18</v>
      </c>
      <c r="B51" s="29" t="s">
        <v>10</v>
      </c>
      <c r="C51" s="189" t="s">
        <v>20</v>
      </c>
      <c r="D51" s="189"/>
      <c r="E51" s="189"/>
      <c r="F51" s="189"/>
      <c r="G51" s="73">
        <f>SUM(G50)</f>
        <v>17</v>
      </c>
      <c r="H51" s="73">
        <f>SUM(H50)</f>
        <v>17</v>
      </c>
      <c r="I51" s="73">
        <f>SUM(I50)</f>
        <v>17</v>
      </c>
      <c r="J51" s="73">
        <f>SUM(J50)</f>
        <v>17</v>
      </c>
      <c r="K51" s="73">
        <f>SUM(K50)</f>
        <v>17</v>
      </c>
      <c r="L51" s="265"/>
      <c r="M51" s="265"/>
      <c r="N51" s="265"/>
      <c r="O51" s="266"/>
    </row>
    <row r="52" spans="1:15" ht="24" customHeight="1" x14ac:dyDescent="0.2">
      <c r="A52" s="28" t="s">
        <v>18</v>
      </c>
      <c r="B52" s="29" t="s">
        <v>15</v>
      </c>
      <c r="C52" s="239" t="s">
        <v>36</v>
      </c>
      <c r="D52" s="239"/>
      <c r="E52" s="239"/>
      <c r="F52" s="239"/>
      <c r="G52" s="239"/>
      <c r="H52" s="239"/>
      <c r="I52" s="239"/>
      <c r="J52" s="239"/>
      <c r="K52" s="239"/>
      <c r="L52" s="239"/>
      <c r="M52" s="239"/>
      <c r="N52" s="239"/>
      <c r="O52" s="240"/>
    </row>
    <row r="53" spans="1:15" ht="41.25" customHeight="1" x14ac:dyDescent="0.2">
      <c r="A53" s="192" t="s">
        <v>18</v>
      </c>
      <c r="B53" s="202" t="s">
        <v>15</v>
      </c>
      <c r="C53" s="280" t="s">
        <v>10</v>
      </c>
      <c r="D53" s="278" t="s">
        <v>37</v>
      </c>
      <c r="E53" s="270" t="s">
        <v>13</v>
      </c>
      <c r="F53" s="50" t="s">
        <v>14</v>
      </c>
      <c r="G53" s="139">
        <v>7.2</v>
      </c>
      <c r="H53" s="86">
        <v>11</v>
      </c>
      <c r="I53" s="69">
        <v>11</v>
      </c>
      <c r="J53" s="86">
        <v>11</v>
      </c>
      <c r="K53" s="86">
        <v>11</v>
      </c>
      <c r="L53" s="152" t="s">
        <v>112</v>
      </c>
      <c r="M53" s="153">
        <v>8</v>
      </c>
      <c r="N53" s="154">
        <v>8</v>
      </c>
      <c r="O53" s="155">
        <v>8</v>
      </c>
    </row>
    <row r="54" spans="1:15" ht="24" customHeight="1" x14ac:dyDescent="0.2">
      <c r="A54" s="213"/>
      <c r="B54" s="214"/>
      <c r="C54" s="281"/>
      <c r="D54" s="279"/>
      <c r="E54" s="271"/>
      <c r="F54" s="40" t="s">
        <v>8</v>
      </c>
      <c r="G54" s="74">
        <f>SUM(G52:G53)</f>
        <v>7.2</v>
      </c>
      <c r="H54" s="74">
        <f>SUM(H52:H53)</f>
        <v>11</v>
      </c>
      <c r="I54" s="74">
        <f>SUM(I52:I53)</f>
        <v>11</v>
      </c>
      <c r="J54" s="74">
        <f>SUM(J52:J53)</f>
        <v>11</v>
      </c>
      <c r="K54" s="74">
        <f>SUM(K52:K53)</f>
        <v>11</v>
      </c>
      <c r="L54" s="275"/>
      <c r="M54" s="276"/>
      <c r="N54" s="276"/>
      <c r="O54" s="277"/>
    </row>
    <row r="55" spans="1:15" ht="24" customHeight="1" x14ac:dyDescent="0.2">
      <c r="A55" s="41" t="s">
        <v>18</v>
      </c>
      <c r="B55" s="42" t="s">
        <v>15</v>
      </c>
      <c r="C55" s="199" t="str">
        <f>C51</f>
        <v>Iš viso uždaviniui</v>
      </c>
      <c r="D55" s="200"/>
      <c r="E55" s="200"/>
      <c r="F55" s="201"/>
      <c r="G55" s="140" t="s">
        <v>68</v>
      </c>
      <c r="H55" s="75">
        <f>SUM(H54)</f>
        <v>11</v>
      </c>
      <c r="I55" s="75">
        <f>SUM(I54)</f>
        <v>11</v>
      </c>
      <c r="J55" s="75">
        <f>SUM(J54)</f>
        <v>11</v>
      </c>
      <c r="K55" s="96">
        <f>SUM(K54)</f>
        <v>11</v>
      </c>
      <c r="L55" s="288"/>
      <c r="M55" s="288"/>
      <c r="N55" s="288"/>
      <c r="O55" s="288"/>
    </row>
    <row r="56" spans="1:15" ht="24" customHeight="1" x14ac:dyDescent="0.2">
      <c r="A56" s="43" t="s">
        <v>18</v>
      </c>
      <c r="B56" s="207" t="s">
        <v>21</v>
      </c>
      <c r="C56" s="207"/>
      <c r="D56" s="207"/>
      <c r="E56" s="207"/>
      <c r="F56" s="207"/>
      <c r="G56" s="68">
        <v>24.2</v>
      </c>
      <c r="H56" s="68">
        <f>SUM(H55,H51)</f>
        <v>28</v>
      </c>
      <c r="I56" s="68">
        <f>SUM(I55,I51)</f>
        <v>28</v>
      </c>
      <c r="J56" s="68">
        <f>SUM(J51,J55)</f>
        <v>28</v>
      </c>
      <c r="K56" s="68">
        <f>SUM(K55,K51)</f>
        <v>28</v>
      </c>
      <c r="L56" s="208"/>
      <c r="M56" s="208"/>
      <c r="N56" s="208"/>
      <c r="O56" s="209"/>
    </row>
    <row r="57" spans="1:15" ht="24" customHeight="1" x14ac:dyDescent="0.2">
      <c r="A57" s="43" t="s">
        <v>13</v>
      </c>
      <c r="B57" s="204" t="s">
        <v>100</v>
      </c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6"/>
    </row>
    <row r="58" spans="1:15" ht="30.75" customHeight="1" x14ac:dyDescent="0.2">
      <c r="A58" s="28" t="s">
        <v>13</v>
      </c>
      <c r="B58" s="44" t="s">
        <v>10</v>
      </c>
      <c r="C58" s="294" t="s">
        <v>99</v>
      </c>
      <c r="D58" s="295"/>
      <c r="E58" s="295"/>
      <c r="F58" s="295"/>
      <c r="G58" s="295"/>
      <c r="H58" s="295"/>
      <c r="I58" s="295"/>
      <c r="J58" s="295"/>
      <c r="K58" s="295"/>
      <c r="L58" s="295"/>
      <c r="M58" s="295"/>
      <c r="N58" s="295"/>
      <c r="O58" s="296"/>
    </row>
    <row r="59" spans="1:15" ht="60.75" customHeight="1" x14ac:dyDescent="0.2">
      <c r="A59" s="192" t="s">
        <v>13</v>
      </c>
      <c r="B59" s="202" t="s">
        <v>10</v>
      </c>
      <c r="C59" s="194" t="s">
        <v>10</v>
      </c>
      <c r="D59" s="297" t="s">
        <v>101</v>
      </c>
      <c r="E59" s="289" t="s">
        <v>13</v>
      </c>
      <c r="F59" s="51" t="s">
        <v>106</v>
      </c>
      <c r="G59" s="141"/>
      <c r="H59" s="159">
        <v>575</v>
      </c>
      <c r="I59" s="77">
        <v>575</v>
      </c>
      <c r="J59" s="158">
        <v>7</v>
      </c>
      <c r="K59" s="158">
        <v>7</v>
      </c>
      <c r="L59" s="122" t="s">
        <v>103</v>
      </c>
      <c r="M59" s="45">
        <v>21</v>
      </c>
      <c r="N59" s="45">
        <v>4</v>
      </c>
      <c r="O59" s="45">
        <v>4</v>
      </c>
    </row>
    <row r="60" spans="1:15" ht="22.5" customHeight="1" x14ac:dyDescent="0.2">
      <c r="A60" s="193"/>
      <c r="B60" s="203"/>
      <c r="C60" s="195"/>
      <c r="D60" s="298"/>
      <c r="E60" s="290"/>
      <c r="F60" s="46" t="s">
        <v>8</v>
      </c>
      <c r="G60" s="76">
        <f>SUM(G59:G59)</f>
        <v>0</v>
      </c>
      <c r="H60" s="76">
        <f>SUM(H59:H59)</f>
        <v>575</v>
      </c>
      <c r="I60" s="76">
        <f>SUM(I59:I59)</f>
        <v>575</v>
      </c>
      <c r="J60" s="76">
        <f>SUM(J59:J59)</f>
        <v>7</v>
      </c>
      <c r="K60" s="76">
        <f>SUM(K59:K59)</f>
        <v>7</v>
      </c>
      <c r="L60" s="291"/>
      <c r="M60" s="292"/>
      <c r="N60" s="292"/>
      <c r="O60" s="293"/>
    </row>
    <row r="61" spans="1:15" ht="36.75" customHeight="1" x14ac:dyDescent="0.2">
      <c r="A61" s="215" t="s">
        <v>13</v>
      </c>
      <c r="B61" s="219" t="s">
        <v>10</v>
      </c>
      <c r="C61" s="269" t="s">
        <v>15</v>
      </c>
      <c r="D61" s="223" t="s">
        <v>67</v>
      </c>
      <c r="E61" s="270" t="s">
        <v>13</v>
      </c>
      <c r="F61" s="157" t="s">
        <v>14</v>
      </c>
      <c r="G61" s="142"/>
      <c r="H61" s="97">
        <v>130</v>
      </c>
      <c r="I61" s="77">
        <v>130</v>
      </c>
      <c r="J61" s="97">
        <v>150</v>
      </c>
      <c r="K61" s="97">
        <v>150</v>
      </c>
      <c r="L61" s="123" t="s">
        <v>104</v>
      </c>
      <c r="M61" s="156">
        <v>5</v>
      </c>
      <c r="N61" s="47">
        <v>10</v>
      </c>
      <c r="O61" s="48">
        <v>10</v>
      </c>
    </row>
    <row r="62" spans="1:15" ht="19.5" customHeight="1" x14ac:dyDescent="0.2">
      <c r="A62" s="215"/>
      <c r="B62" s="219"/>
      <c r="C62" s="269"/>
      <c r="D62" s="223"/>
      <c r="E62" s="271"/>
      <c r="F62" s="49" t="s">
        <v>8</v>
      </c>
      <c r="G62" s="76">
        <f>SUM(G61:G61)</f>
        <v>0</v>
      </c>
      <c r="H62" s="76">
        <f>SUM(H61:H61)</f>
        <v>130</v>
      </c>
      <c r="I62" s="76">
        <f>SUM(I61:I61)</f>
        <v>130</v>
      </c>
      <c r="J62" s="76">
        <f>SUM(J61:J61)</f>
        <v>150</v>
      </c>
      <c r="K62" s="76">
        <f>SUM(K61:K61)</f>
        <v>150</v>
      </c>
      <c r="L62" s="272"/>
      <c r="M62" s="273"/>
      <c r="N62" s="273"/>
      <c r="O62" s="274"/>
    </row>
    <row r="63" spans="1:15" ht="22.5" customHeight="1" x14ac:dyDescent="0.2">
      <c r="A63" s="28" t="s">
        <v>13</v>
      </c>
      <c r="B63" s="29" t="s">
        <v>10</v>
      </c>
      <c r="C63" s="189" t="s">
        <v>20</v>
      </c>
      <c r="D63" s="189"/>
      <c r="E63" s="189"/>
      <c r="F63" s="189"/>
      <c r="G63" s="67">
        <f>SUM(G62+G60)</f>
        <v>0</v>
      </c>
      <c r="H63" s="67">
        <f>SUM(H62+H60)</f>
        <v>705</v>
      </c>
      <c r="I63" s="67">
        <f>SUM(I62+I60)</f>
        <v>705</v>
      </c>
      <c r="J63" s="67">
        <f>SUM(J62+J60)</f>
        <v>157</v>
      </c>
      <c r="K63" s="67">
        <f>SUM(K62+K60)</f>
        <v>157</v>
      </c>
      <c r="L63" s="265"/>
      <c r="M63" s="265"/>
      <c r="N63" s="265"/>
      <c r="O63" s="266"/>
    </row>
    <row r="64" spans="1:15" ht="20.85" customHeight="1" x14ac:dyDescent="0.2">
      <c r="A64" s="28" t="s">
        <v>13</v>
      </c>
      <c r="B64" s="207" t="s">
        <v>21</v>
      </c>
      <c r="C64" s="207"/>
      <c r="D64" s="207"/>
      <c r="E64" s="207"/>
      <c r="F64" s="207"/>
      <c r="G64" s="68">
        <f>SUM(G63)</f>
        <v>0</v>
      </c>
      <c r="H64" s="68">
        <f>SUM(H63)</f>
        <v>705</v>
      </c>
      <c r="I64" s="68">
        <f>SUM(I63)</f>
        <v>705</v>
      </c>
      <c r="J64" s="68">
        <f>SUM(J63)</f>
        <v>157</v>
      </c>
      <c r="K64" s="68">
        <f>SUM(K63)</f>
        <v>157</v>
      </c>
      <c r="L64" s="286"/>
      <c r="M64" s="286"/>
      <c r="N64" s="286"/>
      <c r="O64" s="287"/>
    </row>
    <row r="65" spans="1:239" ht="15.75" x14ac:dyDescent="0.2">
      <c r="A65" s="210" t="s">
        <v>38</v>
      </c>
      <c r="B65" s="211"/>
      <c r="C65" s="211"/>
      <c r="D65" s="211"/>
      <c r="E65" s="211"/>
      <c r="F65" s="212"/>
      <c r="G65" s="78">
        <f>SUM(G28+G36+G46+G56+G64)</f>
        <v>1398.5</v>
      </c>
      <c r="H65" s="78">
        <f>SUM(H28+H36+H46+H56+H64)</f>
        <v>1957.7</v>
      </c>
      <c r="I65" s="78">
        <f>SUM(I28+I36+I46+I56+I64)</f>
        <v>1942.7</v>
      </c>
      <c r="J65" s="78">
        <f>SUM(J28+J36+J46+J56+J64)</f>
        <v>766.1</v>
      </c>
      <c r="K65" s="78">
        <f>SUM(K28+K36+K46+K56+K64)</f>
        <v>636.5</v>
      </c>
      <c r="L65" s="231"/>
      <c r="M65" s="231"/>
      <c r="N65" s="231"/>
      <c r="O65" s="232"/>
    </row>
    <row r="66" spans="1:239" x14ac:dyDescent="0.2">
      <c r="A66" s="6"/>
      <c r="B66" s="6"/>
      <c r="C66" s="6"/>
      <c r="D66" s="6"/>
      <c r="F66" s="7"/>
      <c r="G66" s="79"/>
      <c r="H66" s="79"/>
      <c r="I66" s="79"/>
      <c r="J66" s="98"/>
      <c r="K66" s="79"/>
      <c r="M66" s="6"/>
      <c r="N66" s="6"/>
      <c r="O66" s="6"/>
    </row>
    <row r="67" spans="1:239" x14ac:dyDescent="0.2">
      <c r="A67" s="6"/>
      <c r="B67" s="6"/>
      <c r="C67" s="6"/>
      <c r="D67" s="8"/>
      <c r="E67" s="20"/>
      <c r="F67" s="5" t="s">
        <v>14</v>
      </c>
      <c r="G67" s="80">
        <f>SUM(G17+G19+G22+G24+G31+G39+G41+G43+G49+G53+G61)</f>
        <v>912.6</v>
      </c>
      <c r="H67" s="80">
        <f>SUM(H17+H19+H22+H24+H31+H39+H41+H43+H49+H53+H61)</f>
        <v>846.1</v>
      </c>
      <c r="I67" s="80">
        <f>SUM(I17+I19+I22+I24+I31+I39+I41+I43+I49+I53+I61)</f>
        <v>831.1</v>
      </c>
      <c r="J67" s="80">
        <f>SUM(J17+J19+J22+J24+J31+J39+J41+J43+J49+J53+J61)</f>
        <v>759.1</v>
      </c>
      <c r="K67" s="80">
        <f>SUM(K17+K19+K22+K24+K31+K39+K41+K43+K49+K53+K61)</f>
        <v>629.5</v>
      </c>
      <c r="M67" s="6"/>
      <c r="N67" s="6"/>
      <c r="O67" s="6"/>
    </row>
    <row r="68" spans="1:239" x14ac:dyDescent="0.2">
      <c r="A68" s="6"/>
      <c r="B68" s="6"/>
      <c r="C68" s="6"/>
      <c r="D68" s="8"/>
      <c r="E68" s="20"/>
      <c r="F68" s="5" t="s">
        <v>55</v>
      </c>
      <c r="G68" s="80">
        <f>SUM(G20+G25+G32+G59)</f>
        <v>485.9</v>
      </c>
      <c r="H68" s="80">
        <f t="shared" ref="H68:K68" si="4">SUM(H20+H25+H32+H59)</f>
        <v>1111.5999999999999</v>
      </c>
      <c r="I68" s="80">
        <f t="shared" si="4"/>
        <v>1111.5999999999999</v>
      </c>
      <c r="J68" s="80">
        <f t="shared" si="4"/>
        <v>7</v>
      </c>
      <c r="K68" s="80">
        <f t="shared" si="4"/>
        <v>7</v>
      </c>
      <c r="M68" s="6"/>
      <c r="N68" s="6"/>
      <c r="O68" s="6"/>
    </row>
    <row r="69" spans="1:239" ht="14.25" customHeight="1" x14ac:dyDescent="0.2">
      <c r="A69" s="6"/>
      <c r="B69" s="6"/>
      <c r="C69" s="6"/>
      <c r="D69" s="6"/>
      <c r="F69" s="14" t="s">
        <v>39</v>
      </c>
      <c r="G69" s="81">
        <f>SUM(G67:G68)</f>
        <v>1398.5</v>
      </c>
      <c r="H69" s="81">
        <f>SUM(H67:H68)</f>
        <v>1957.6999999999998</v>
      </c>
      <c r="I69" s="81">
        <f>SUM(I67:I68)</f>
        <v>1942.6999999999998</v>
      </c>
      <c r="J69" s="81">
        <f>SUM(J67:J68)</f>
        <v>766.1</v>
      </c>
      <c r="K69" s="81">
        <f>SUM(K67:K68)</f>
        <v>636.5</v>
      </c>
      <c r="M69" s="6"/>
      <c r="N69" s="6"/>
      <c r="O69" s="6"/>
    </row>
    <row r="70" spans="1:239" x14ac:dyDescent="0.2">
      <c r="A70" s="6"/>
      <c r="B70" s="6"/>
      <c r="C70" s="6"/>
      <c r="D70" s="6"/>
      <c r="F70" s="13"/>
      <c r="G70" s="143"/>
      <c r="H70" s="82"/>
      <c r="I70" s="82"/>
      <c r="J70" s="82"/>
      <c r="K70" s="82"/>
      <c r="M70" s="6"/>
      <c r="N70" s="6"/>
      <c r="O70" s="6"/>
    </row>
    <row r="71" spans="1:239" ht="18" customHeight="1" x14ac:dyDescent="0.25">
      <c r="A71"/>
      <c r="B71"/>
      <c r="C71"/>
      <c r="D71" s="198" t="s">
        <v>83</v>
      </c>
      <c r="E71" s="198"/>
      <c r="F71" s="198"/>
      <c r="G71" s="198"/>
      <c r="H71" s="198"/>
      <c r="I71" s="198"/>
      <c r="J71" s="198"/>
      <c r="K71" s="198"/>
      <c r="L71" s="124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</row>
    <row r="72" spans="1:239" ht="10.5" customHeight="1" x14ac:dyDescent="0.2">
      <c r="A72"/>
      <c r="B72"/>
      <c r="C72"/>
      <c r="D72"/>
      <c r="E72" s="21"/>
      <c r="F72"/>
      <c r="G72" s="144"/>
      <c r="H72" s="83"/>
      <c r="I72" s="83"/>
      <c r="J72" s="83"/>
      <c r="K72" s="83"/>
      <c r="L72" s="124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</row>
    <row r="73" spans="1:239" ht="8.25" customHeight="1" x14ac:dyDescent="0.25">
      <c r="A73"/>
      <c r="B73"/>
      <c r="C73"/>
      <c r="D73"/>
      <c r="E73" s="21"/>
      <c r="F73"/>
      <c r="G73" s="144"/>
      <c r="H73" s="83"/>
      <c r="I73" s="105" t="s">
        <v>65</v>
      </c>
      <c r="J73" s="105"/>
      <c r="L73" s="125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</row>
    <row r="74" spans="1:239" ht="84" customHeight="1" x14ac:dyDescent="0.2">
      <c r="A74" s="196" t="s">
        <v>40</v>
      </c>
      <c r="B74" s="197"/>
      <c r="C74" s="197"/>
      <c r="D74" s="197"/>
      <c r="E74" s="197"/>
      <c r="F74" s="107"/>
      <c r="G74" s="145" t="s">
        <v>69</v>
      </c>
      <c r="H74" s="99" t="s">
        <v>84</v>
      </c>
      <c r="I74" s="115" t="s">
        <v>71</v>
      </c>
      <c r="J74" s="101" t="s">
        <v>107</v>
      </c>
      <c r="K74" s="101" t="s">
        <v>108</v>
      </c>
      <c r="L74" s="12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</row>
    <row r="75" spans="1:239" ht="22.5" customHeight="1" x14ac:dyDescent="0.2">
      <c r="A75" s="59" t="s">
        <v>41</v>
      </c>
      <c r="B75" s="185" t="s">
        <v>85</v>
      </c>
      <c r="C75" s="185"/>
      <c r="D75" s="185"/>
      <c r="E75" s="185"/>
      <c r="F75" s="109"/>
      <c r="G75" s="102">
        <f>SUM(G76:G86)</f>
        <v>1398.5</v>
      </c>
      <c r="H75" s="56">
        <f>SUM(H76:H86)</f>
        <v>1957.6999999999998</v>
      </c>
      <c r="I75" s="102">
        <f>SUM(I76:I86)</f>
        <v>1942.6999999999998</v>
      </c>
      <c r="J75" s="102">
        <f t="shared" ref="J75:K75" si="5">SUM(J76:J86)</f>
        <v>766.1</v>
      </c>
      <c r="K75" s="102">
        <f t="shared" si="5"/>
        <v>636.5</v>
      </c>
      <c r="L75" s="124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</row>
    <row r="76" spans="1:239" ht="18.75" customHeight="1" x14ac:dyDescent="0.2">
      <c r="A76" s="108" t="s">
        <v>42</v>
      </c>
      <c r="B76" s="186" t="s">
        <v>86</v>
      </c>
      <c r="C76" s="187"/>
      <c r="D76" s="187"/>
      <c r="E76" s="187"/>
      <c r="F76" s="106"/>
      <c r="G76" s="146">
        <f>G67</f>
        <v>912.6</v>
      </c>
      <c r="H76" s="57">
        <f>SUM(H17,H19,H22,H24,H31,H39,H41,H43,H49,H53,H61)</f>
        <v>846.1</v>
      </c>
      <c r="I76" s="116">
        <f>SUM(I17,I19,I22,I24,I31,I39,I41,I43,I49,I53,I61)</f>
        <v>831.1</v>
      </c>
      <c r="J76" s="113">
        <f>SUM(J17,J19,J22,J24,J31,J39,J41,J43,J49,J53,J61)</f>
        <v>759.1</v>
      </c>
      <c r="K76" s="113">
        <f>SUM(K17,K19,K22,K24,K31,K39,K41,K43,K49,K53,K61)</f>
        <v>629.5</v>
      </c>
      <c r="L76" s="124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</row>
    <row r="77" spans="1:239" ht="16.5" customHeight="1" x14ac:dyDescent="0.2">
      <c r="A77" s="54" t="s">
        <v>43</v>
      </c>
      <c r="B77" s="186" t="s">
        <v>87</v>
      </c>
      <c r="C77" s="187"/>
      <c r="D77" s="187"/>
      <c r="E77" s="187"/>
      <c r="F77" s="106"/>
      <c r="G77" s="57"/>
      <c r="H77" s="55"/>
      <c r="I77" s="117"/>
      <c r="J77" s="114"/>
      <c r="K77" s="114"/>
      <c r="L77" s="124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</row>
    <row r="78" spans="1:239" ht="18.75" customHeight="1" x14ac:dyDescent="0.2">
      <c r="A78" s="54" t="s">
        <v>44</v>
      </c>
      <c r="B78" s="186" t="s">
        <v>88</v>
      </c>
      <c r="C78" s="187"/>
      <c r="D78" s="187"/>
      <c r="E78" s="187"/>
      <c r="F78" s="106"/>
      <c r="G78" s="57">
        <f>G68</f>
        <v>485.9</v>
      </c>
      <c r="H78" s="57">
        <f t="shared" ref="H78:K78" si="6">H68</f>
        <v>1111.5999999999999</v>
      </c>
      <c r="I78" s="160">
        <f t="shared" si="6"/>
        <v>1111.5999999999999</v>
      </c>
      <c r="J78" s="57">
        <f t="shared" si="6"/>
        <v>7</v>
      </c>
      <c r="K78" s="103">
        <f t="shared" si="6"/>
        <v>7</v>
      </c>
      <c r="L78" s="124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</row>
    <row r="79" spans="1:239" ht="21.75" customHeight="1" x14ac:dyDescent="0.2">
      <c r="A79" s="54" t="s">
        <v>45</v>
      </c>
      <c r="B79" s="186" t="s">
        <v>89</v>
      </c>
      <c r="C79" s="187"/>
      <c r="D79" s="187"/>
      <c r="E79" s="187"/>
      <c r="F79" s="106"/>
      <c r="G79" s="57"/>
      <c r="H79" s="55"/>
      <c r="I79" s="117"/>
      <c r="J79" s="54"/>
      <c r="K79" s="54"/>
      <c r="L79" s="124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</row>
    <row r="80" spans="1:239" ht="24.75" customHeight="1" x14ac:dyDescent="0.2">
      <c r="A80" s="54" t="s">
        <v>46</v>
      </c>
      <c r="B80" s="313" t="s">
        <v>90</v>
      </c>
      <c r="C80" s="314"/>
      <c r="D80" s="314"/>
      <c r="E80" s="314"/>
      <c r="F80" s="315"/>
      <c r="G80" s="57"/>
      <c r="H80" s="55"/>
      <c r="I80" s="117"/>
      <c r="J80" s="54"/>
      <c r="K80" s="54"/>
      <c r="L80" s="124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</row>
    <row r="81" spans="1:239" ht="19.5" customHeight="1" x14ac:dyDescent="0.2">
      <c r="A81" s="54" t="s">
        <v>47</v>
      </c>
      <c r="B81" s="186" t="s">
        <v>91</v>
      </c>
      <c r="C81" s="187"/>
      <c r="D81" s="187"/>
      <c r="E81" s="187"/>
      <c r="F81" s="106"/>
      <c r="G81" s="57"/>
      <c r="H81" s="57"/>
      <c r="I81" s="116"/>
      <c r="J81" s="103"/>
      <c r="K81" s="103"/>
      <c r="L81" s="124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</row>
    <row r="82" spans="1:239" ht="26.25" customHeight="1" x14ac:dyDescent="0.2">
      <c r="A82" s="54" t="s">
        <v>48</v>
      </c>
      <c r="B82" s="190" t="s">
        <v>92</v>
      </c>
      <c r="C82" s="191"/>
      <c r="D82" s="191"/>
      <c r="E82" s="191"/>
      <c r="F82" s="106"/>
      <c r="G82" s="57"/>
      <c r="H82" s="55"/>
      <c r="I82" s="117"/>
      <c r="J82" s="54"/>
      <c r="K82" s="54"/>
      <c r="L82" s="124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</row>
    <row r="83" spans="1:239" ht="18.75" customHeight="1" x14ac:dyDescent="0.2">
      <c r="A83" s="54" t="s">
        <v>49</v>
      </c>
      <c r="B83" s="186" t="s">
        <v>93</v>
      </c>
      <c r="C83" s="187"/>
      <c r="D83" s="187"/>
      <c r="E83" s="187"/>
      <c r="F83" s="106"/>
      <c r="G83" s="57"/>
      <c r="H83" s="55"/>
      <c r="I83" s="117"/>
      <c r="J83" s="54"/>
      <c r="K83" s="54"/>
      <c r="L83" s="124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</row>
    <row r="84" spans="1:239" ht="20.25" customHeight="1" x14ac:dyDescent="0.2">
      <c r="A84" s="54" t="s">
        <v>50</v>
      </c>
      <c r="B84" s="186" t="s">
        <v>94</v>
      </c>
      <c r="C84" s="187"/>
      <c r="D84" s="187"/>
      <c r="E84" s="187"/>
      <c r="F84" s="106"/>
      <c r="G84" s="57"/>
      <c r="H84" s="57"/>
      <c r="I84" s="116"/>
      <c r="J84" s="103"/>
      <c r="K84" s="103"/>
      <c r="L84" s="12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</row>
    <row r="85" spans="1:239" ht="25.5" customHeight="1" x14ac:dyDescent="0.2">
      <c r="A85" s="54" t="s">
        <v>66</v>
      </c>
      <c r="B85" s="186" t="s">
        <v>95</v>
      </c>
      <c r="C85" s="187"/>
      <c r="D85" s="187"/>
      <c r="E85" s="187"/>
      <c r="F85" s="106"/>
      <c r="G85" s="57"/>
      <c r="H85" s="55"/>
      <c r="I85" s="117"/>
      <c r="J85" s="54"/>
      <c r="K85" s="54"/>
      <c r="L85" s="124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</row>
    <row r="86" spans="1:239" ht="21" customHeight="1" x14ac:dyDescent="0.2">
      <c r="A86" s="54" t="s">
        <v>96</v>
      </c>
      <c r="B86" s="182" t="s">
        <v>97</v>
      </c>
      <c r="C86" s="183"/>
      <c r="D86" s="183"/>
      <c r="E86" s="183"/>
      <c r="F86" s="106"/>
      <c r="G86" s="57"/>
      <c r="H86" s="55"/>
      <c r="I86" s="117"/>
      <c r="J86" s="54"/>
      <c r="K86" s="54"/>
      <c r="L86" s="124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</row>
    <row r="87" spans="1:239" ht="20.25" customHeight="1" x14ac:dyDescent="0.2">
      <c r="A87" s="111" t="s">
        <v>51</v>
      </c>
      <c r="B87" s="184" t="s">
        <v>98</v>
      </c>
      <c r="C87" s="185"/>
      <c r="D87" s="185"/>
      <c r="E87" s="185"/>
      <c r="F87" s="112"/>
      <c r="G87" s="147"/>
      <c r="H87" s="59"/>
      <c r="I87" s="53"/>
      <c r="J87" s="53"/>
      <c r="K87" s="53"/>
      <c r="L87" s="124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</row>
    <row r="88" spans="1:239" ht="21.75" customHeight="1" x14ac:dyDescent="0.2">
      <c r="A88" s="180" t="s">
        <v>109</v>
      </c>
      <c r="B88" s="181"/>
      <c r="C88" s="181"/>
      <c r="D88" s="181"/>
      <c r="E88" s="181"/>
      <c r="F88" s="110"/>
      <c r="G88" s="104">
        <f>SUM(G75+G87)</f>
        <v>1398.5</v>
      </c>
      <c r="H88" s="58">
        <f>SUM(H75+H87)</f>
        <v>1957.6999999999998</v>
      </c>
      <c r="I88" s="104">
        <f>SUM(I75+I87)</f>
        <v>1942.6999999999998</v>
      </c>
      <c r="J88" s="104">
        <f t="shared" ref="J88:K88" si="7">SUM(J75+J87)</f>
        <v>766.1</v>
      </c>
      <c r="K88" s="104">
        <f t="shared" si="7"/>
        <v>636.5</v>
      </c>
      <c r="L88" s="124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</row>
    <row r="89" spans="1:239" ht="14.25" x14ac:dyDescent="0.2">
      <c r="J89" s="100"/>
      <c r="K89" s="100"/>
      <c r="L89" s="124"/>
      <c r="M89"/>
      <c r="N89"/>
      <c r="O89"/>
      <c r="P89"/>
      <c r="Q89"/>
      <c r="R89"/>
      <c r="S89"/>
    </row>
    <row r="90" spans="1:239" ht="14.25" x14ac:dyDescent="0.2">
      <c r="L90" s="124"/>
      <c r="M90"/>
      <c r="N90"/>
      <c r="O90"/>
      <c r="P90"/>
      <c r="Q90"/>
      <c r="R90"/>
      <c r="S90"/>
    </row>
    <row r="91" spans="1:239" ht="14.25" x14ac:dyDescent="0.2">
      <c r="L91" s="124"/>
      <c r="M91"/>
      <c r="N91"/>
      <c r="O91"/>
      <c r="P91"/>
      <c r="Q91"/>
      <c r="R91"/>
      <c r="S91"/>
    </row>
    <row r="92" spans="1:239" ht="14.25" x14ac:dyDescent="0.2">
      <c r="L92" s="124"/>
      <c r="M92"/>
      <c r="N92"/>
      <c r="O92"/>
      <c r="P92"/>
      <c r="Q92"/>
      <c r="R92"/>
      <c r="S92"/>
    </row>
    <row r="93" spans="1:239" ht="14.25" x14ac:dyDescent="0.2">
      <c r="L93" s="124"/>
      <c r="M93"/>
      <c r="N93"/>
      <c r="O93"/>
      <c r="P93"/>
      <c r="Q93"/>
      <c r="R93"/>
      <c r="S93"/>
    </row>
    <row r="94" spans="1:239" ht="14.25" x14ac:dyDescent="0.2">
      <c r="L94" s="124"/>
      <c r="M94"/>
      <c r="N94"/>
      <c r="O94"/>
      <c r="P94"/>
      <c r="Q94"/>
      <c r="R94"/>
      <c r="S94"/>
    </row>
    <row r="95" spans="1:239" ht="14.25" x14ac:dyDescent="0.2">
      <c r="L95" s="124"/>
      <c r="M95"/>
      <c r="N95"/>
      <c r="O95"/>
      <c r="P95"/>
      <c r="Q95"/>
      <c r="R95"/>
      <c r="S95"/>
    </row>
    <row r="96" spans="1:239" ht="14.25" x14ac:dyDescent="0.2">
      <c r="L96" s="124"/>
      <c r="M96"/>
      <c r="N96"/>
      <c r="O96"/>
      <c r="P96"/>
      <c r="Q96"/>
      <c r="R96"/>
      <c r="S96"/>
    </row>
    <row r="97" spans="12:19" ht="14.25" x14ac:dyDescent="0.2">
      <c r="L97" s="124"/>
      <c r="M97"/>
      <c r="N97"/>
      <c r="O97"/>
      <c r="P97"/>
      <c r="Q97"/>
      <c r="R97"/>
      <c r="S97"/>
    </row>
    <row r="98" spans="12:19" ht="14.25" x14ac:dyDescent="0.2">
      <c r="L98" s="124"/>
      <c r="M98"/>
      <c r="N98"/>
      <c r="O98"/>
      <c r="P98"/>
      <c r="Q98"/>
      <c r="R98"/>
      <c r="S98"/>
    </row>
  </sheetData>
  <sheetProtection selectLockedCells="1" selectUnlockedCells="1"/>
  <mergeCells count="157">
    <mergeCell ref="L1:O1"/>
    <mergeCell ref="L2:O2"/>
    <mergeCell ref="L3:O3"/>
    <mergeCell ref="L4:O4"/>
    <mergeCell ref="L42:O42"/>
    <mergeCell ref="L36:O36"/>
    <mergeCell ref="L35:O35"/>
    <mergeCell ref="L40:O40"/>
    <mergeCell ref="B80:F80"/>
    <mergeCell ref="J32:J33"/>
    <mergeCell ref="K32:K33"/>
    <mergeCell ref="L6:O6"/>
    <mergeCell ref="A7:O7"/>
    <mergeCell ref="A8:O8"/>
    <mergeCell ref="A10:A12"/>
    <mergeCell ref="B10:B12"/>
    <mergeCell ref="D31:D34"/>
    <mergeCell ref="A31:A34"/>
    <mergeCell ref="A41:A42"/>
    <mergeCell ref="B41:B42"/>
    <mergeCell ref="C41:C42"/>
    <mergeCell ref="D41:D42"/>
    <mergeCell ref="A39:A40"/>
    <mergeCell ref="D24:D26"/>
    <mergeCell ref="R23:U23"/>
    <mergeCell ref="C49:C50"/>
    <mergeCell ref="D49:D50"/>
    <mergeCell ref="E49:E50"/>
    <mergeCell ref="C43:C44"/>
    <mergeCell ref="D43:D44"/>
    <mergeCell ref="E43:E44"/>
    <mergeCell ref="E24:E26"/>
    <mergeCell ref="L44:O44"/>
    <mergeCell ref="B46:F46"/>
    <mergeCell ref="L27:O27"/>
    <mergeCell ref="C22:C23"/>
    <mergeCell ref="H32:H33"/>
    <mergeCell ref="I32:I33"/>
    <mergeCell ref="E39:E40"/>
    <mergeCell ref="C35:F35"/>
    <mergeCell ref="C38:O38"/>
    <mergeCell ref="B37:O37"/>
    <mergeCell ref="B28:F28"/>
    <mergeCell ref="L28:O28"/>
    <mergeCell ref="B29:O29"/>
    <mergeCell ref="C30:O30"/>
    <mergeCell ref="B31:B34"/>
    <mergeCell ref="C31:C34"/>
    <mergeCell ref="B64:F64"/>
    <mergeCell ref="L64:O64"/>
    <mergeCell ref="L55:O55"/>
    <mergeCell ref="E59:E60"/>
    <mergeCell ref="L60:O60"/>
    <mergeCell ref="E31:E34"/>
    <mergeCell ref="C58:O58"/>
    <mergeCell ref="D59:D60"/>
    <mergeCell ref="B39:B40"/>
    <mergeCell ref="C39:C40"/>
    <mergeCell ref="D39:D40"/>
    <mergeCell ref="C45:F45"/>
    <mergeCell ref="B47:O47"/>
    <mergeCell ref="B43:B44"/>
    <mergeCell ref="F32:F33"/>
    <mergeCell ref="G32:G33"/>
    <mergeCell ref="L5:O5"/>
    <mergeCell ref="L46:O46"/>
    <mergeCell ref="L63:O63"/>
    <mergeCell ref="L45:O45"/>
    <mergeCell ref="A61:A62"/>
    <mergeCell ref="B61:B62"/>
    <mergeCell ref="C61:C62"/>
    <mergeCell ref="D61:D62"/>
    <mergeCell ref="E61:E62"/>
    <mergeCell ref="C48:O48"/>
    <mergeCell ref="L50:O50"/>
    <mergeCell ref="C52:O52"/>
    <mergeCell ref="L51:O51"/>
    <mergeCell ref="L54:O54"/>
    <mergeCell ref="D53:D54"/>
    <mergeCell ref="E53:E54"/>
    <mergeCell ref="C53:C54"/>
    <mergeCell ref="B17:B18"/>
    <mergeCell ref="L11:L12"/>
    <mergeCell ref="L9:O9"/>
    <mergeCell ref="C10:C12"/>
    <mergeCell ref="D10:D12"/>
    <mergeCell ref="L62:O62"/>
    <mergeCell ref="C51:F51"/>
    <mergeCell ref="G10:G12"/>
    <mergeCell ref="L10:O10"/>
    <mergeCell ref="E10:E12"/>
    <mergeCell ref="K10:K12"/>
    <mergeCell ref="J10:J12"/>
    <mergeCell ref="N11:O11"/>
    <mergeCell ref="H10:H12"/>
    <mergeCell ref="I10:I12"/>
    <mergeCell ref="F10:F12"/>
    <mergeCell ref="A13:O13"/>
    <mergeCell ref="A14:O14"/>
    <mergeCell ref="B15:O15"/>
    <mergeCell ref="C16:O16"/>
    <mergeCell ref="C19:C21"/>
    <mergeCell ref="D19:D21"/>
    <mergeCell ref="E19:E21"/>
    <mergeCell ref="L21:O21"/>
    <mergeCell ref="M19:M20"/>
    <mergeCell ref="A17:A18"/>
    <mergeCell ref="L18:O18"/>
    <mergeCell ref="C17:C18"/>
    <mergeCell ref="A65:F65"/>
    <mergeCell ref="A53:A54"/>
    <mergeCell ref="B53:B54"/>
    <mergeCell ref="B36:F36"/>
    <mergeCell ref="A49:A50"/>
    <mergeCell ref="L34:O34"/>
    <mergeCell ref="B19:B21"/>
    <mergeCell ref="L23:O23"/>
    <mergeCell ref="A22:A23"/>
    <mergeCell ref="L26:O26"/>
    <mergeCell ref="B22:B23"/>
    <mergeCell ref="D22:D23"/>
    <mergeCell ref="E22:E23"/>
    <mergeCell ref="L19:L20"/>
    <mergeCell ref="N19:N20"/>
    <mergeCell ref="O19:O20"/>
    <mergeCell ref="B24:B26"/>
    <mergeCell ref="C24:C26"/>
    <mergeCell ref="A43:A44"/>
    <mergeCell ref="B49:B50"/>
    <mergeCell ref="L65:O65"/>
    <mergeCell ref="C27:F27"/>
    <mergeCell ref="A19:A21"/>
    <mergeCell ref="A24:A26"/>
    <mergeCell ref="A88:E88"/>
    <mergeCell ref="B86:E86"/>
    <mergeCell ref="B87:E87"/>
    <mergeCell ref="B81:E81"/>
    <mergeCell ref="E41:E42"/>
    <mergeCell ref="B79:E79"/>
    <mergeCell ref="B77:E77"/>
    <mergeCell ref="B78:E78"/>
    <mergeCell ref="C63:F63"/>
    <mergeCell ref="B84:E84"/>
    <mergeCell ref="B85:E85"/>
    <mergeCell ref="B82:E82"/>
    <mergeCell ref="B83:E83"/>
    <mergeCell ref="A59:A60"/>
    <mergeCell ref="C59:C60"/>
    <mergeCell ref="B75:E75"/>
    <mergeCell ref="A74:E74"/>
    <mergeCell ref="D71:K71"/>
    <mergeCell ref="C55:F55"/>
    <mergeCell ref="B59:B60"/>
    <mergeCell ref="B57:O57"/>
    <mergeCell ref="B56:F56"/>
    <mergeCell ref="L56:O56"/>
    <mergeCell ref="B76:E76"/>
  </mergeCells>
  <pageMargins left="0.23622047244094491" right="0.23622047244094491" top="0.74803149606299213" bottom="0.19685039370078741" header="0.31496062992125984" footer="0.31496062992125984"/>
  <pageSetup paperSize="9" firstPageNumber="20" fitToHeight="0" orientation="landscape" useFirstPageNumber="1" r:id="rId1"/>
  <headerFooter scaleWithDoc="0">
    <oddHeader>&amp;C
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"/>
  <sheetViews>
    <sheetView zoomScaleNormal="100" zoomScaleSheetLayoutView="100" workbookViewId="0">
      <selection activeCell="B18" sqref="B18"/>
    </sheetView>
  </sheetViews>
  <sheetFormatPr defaultColWidth="11.5703125" defaultRowHeight="12.75" x14ac:dyDescent="0.2"/>
  <cols>
    <col min="1" max="1" width="28.28515625" customWidth="1"/>
    <col min="2" max="2" width="38.140625" customWidth="1"/>
    <col min="3" max="3" width="28.85546875" customWidth="1"/>
  </cols>
  <sheetData>
    <row r="2" spans="1:8" s="10" customFormat="1" ht="34.5" customHeight="1" x14ac:dyDescent="0.25">
      <c r="A2" s="323" t="s">
        <v>52</v>
      </c>
      <c r="B2" s="323"/>
      <c r="C2" s="323"/>
      <c r="D2" s="9"/>
    </row>
    <row r="3" spans="1:8" s="10" customFormat="1" ht="12" customHeight="1" x14ac:dyDescent="0.25">
      <c r="A3" s="16"/>
      <c r="B3" s="323"/>
      <c r="C3" s="323"/>
      <c r="D3" s="9"/>
    </row>
    <row r="4" spans="1:8" s="10" customFormat="1" ht="29.25" customHeight="1" x14ac:dyDescent="0.25">
      <c r="A4" s="18" t="s">
        <v>53</v>
      </c>
      <c r="B4" s="329" t="s">
        <v>54</v>
      </c>
      <c r="C4" s="329"/>
      <c r="H4" s="9"/>
    </row>
    <row r="5" spans="1:8" s="10" customFormat="1" ht="36.75" customHeight="1" x14ac:dyDescent="0.25">
      <c r="A5" s="17" t="s">
        <v>13</v>
      </c>
      <c r="B5" s="325" t="s">
        <v>80</v>
      </c>
      <c r="C5" s="326"/>
    </row>
    <row r="6" spans="1:8" s="10" customFormat="1" ht="28.5" customHeight="1" x14ac:dyDescent="0.25">
      <c r="A6" s="15" t="s">
        <v>81</v>
      </c>
      <c r="B6" s="327" t="s">
        <v>82</v>
      </c>
      <c r="C6" s="328"/>
    </row>
    <row r="7" spans="1:8" s="10" customFormat="1" ht="15.75" customHeight="1" x14ac:dyDescent="0.25"/>
    <row r="8" spans="1:8" s="10" customFormat="1" ht="15.75" customHeight="1" x14ac:dyDescent="0.25">
      <c r="A8" s="324" t="s">
        <v>79</v>
      </c>
      <c r="B8" s="324"/>
      <c r="C8" s="324"/>
    </row>
    <row r="10" spans="1:8" x14ac:dyDescent="0.2">
      <c r="A10" s="12"/>
      <c r="B10" s="11"/>
      <c r="C10" s="12"/>
    </row>
  </sheetData>
  <sheetProtection selectLockedCells="1" selectUnlockedCells="1"/>
  <mergeCells count="6">
    <mergeCell ref="A2:C2"/>
    <mergeCell ref="A8:C8"/>
    <mergeCell ref="B5:C5"/>
    <mergeCell ref="B6:C6"/>
    <mergeCell ref="B3:C3"/>
    <mergeCell ref="B4:C4"/>
  </mergeCells>
  <pageMargins left="1.1811023622047245" right="0.39370078740157483" top="0.59055118110236227" bottom="0.59055118110236227" header="0.31496062992125984" footer="0.31496062992125984"/>
  <pageSetup paperSize="9" firstPageNumber="9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35999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Įvardinti diapazonai</vt:lpstr>
      </vt:variant>
      <vt:variant>
        <vt:i4>2</vt:i4>
      </vt:variant>
    </vt:vector>
  </HeadingPairs>
  <TitlesOfParts>
    <vt:vector size="5" baseType="lpstr">
      <vt:lpstr>1_c_1_c_1_forma</vt:lpstr>
      <vt:lpstr>Lapas1</vt:lpstr>
      <vt:lpstr>vykdytojų_kodai</vt:lpstr>
      <vt:lpstr>Excel_BuiltIn_Print_Titles_1_1</vt:lpstr>
      <vt:lpstr>'1_c_1_c_1_forma'!Print_Titles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Rasa Macienė</dc:creator>
  <cp:lastModifiedBy>Rasa Macienė</cp:lastModifiedBy>
  <cp:revision>74</cp:revision>
  <cp:lastPrinted>2017-05-15T08:08:20Z</cp:lastPrinted>
  <dcterms:created xsi:type="dcterms:W3CDTF">2013-01-18T06:31:20Z</dcterms:created>
  <dcterms:modified xsi:type="dcterms:W3CDTF">2018-02-05T08:41:32Z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lexID">
    <vt:lpwstr>F55A9719-E2B7-4EF2-B153-9A82113482CA</vt:lpwstr>
  </property>
</Properties>
</file>