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SVP_i_WWW\2019_2021_12_12_T-431\"/>
    </mc:Choice>
  </mc:AlternateContent>
  <bookViews>
    <workbookView xWindow="0" yWindow="0" windowWidth="28800" windowHeight="12435" tabRatio="240"/>
  </bookViews>
  <sheets>
    <sheet name="1_c_1c_1_forma" sheetId="5" r:id="rId1"/>
    <sheet name="Lapas1" sheetId="4" state="hidden" r:id="rId2"/>
    <sheet name="vykdytojų_kodai" sheetId="3" r:id="rId3"/>
  </sheets>
  <definedNames>
    <definedName name="Excel_BuiltIn_Print_Titles_1_1">#REF!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6" i="5" l="1"/>
  <c r="H75" i="5"/>
  <c r="H77" i="5" s="1"/>
  <c r="H70" i="5"/>
  <c r="H71" i="5" s="1"/>
  <c r="H72" i="5" s="1"/>
  <c r="H68" i="5"/>
  <c r="H61" i="5"/>
  <c r="H62" i="5" s="1"/>
  <c r="H57" i="5"/>
  <c r="H58" i="5" s="1"/>
  <c r="H52" i="5"/>
  <c r="H53" i="5" s="1"/>
  <c r="H51" i="5"/>
  <c r="H49" i="5"/>
  <c r="H43" i="5"/>
  <c r="H42" i="5"/>
  <c r="H40" i="5"/>
  <c r="H63" i="5" l="1"/>
  <c r="H32" i="5"/>
  <c r="H33" i="5" s="1"/>
  <c r="H34" i="5" s="1"/>
  <c r="H73" i="5" s="1"/>
  <c r="H29" i="5"/>
  <c r="H27" i="5"/>
  <c r="H24" i="5"/>
  <c r="G93" i="5" l="1"/>
  <c r="G82" i="5"/>
  <c r="G97" i="5" s="1"/>
  <c r="I76" i="5" l="1"/>
  <c r="I92" i="5" s="1"/>
  <c r="J76" i="5"/>
  <c r="K76" i="5"/>
  <c r="G76" i="5"/>
  <c r="G75" i="5" l="1"/>
  <c r="I68" i="5"/>
  <c r="J68" i="5"/>
  <c r="K68" i="5"/>
  <c r="G68" i="5"/>
  <c r="I40" i="5"/>
  <c r="J40" i="5"/>
  <c r="K40" i="5"/>
  <c r="G40" i="5"/>
  <c r="G70" i="5" l="1"/>
  <c r="I70" i="5"/>
  <c r="I71" i="5" s="1"/>
  <c r="I72" i="5" s="1"/>
  <c r="J70" i="5"/>
  <c r="J71" i="5" s="1"/>
  <c r="J72" i="5" s="1"/>
  <c r="K70" i="5"/>
  <c r="K71" i="5" s="1"/>
  <c r="K72" i="5" s="1"/>
  <c r="K93" i="5" l="1"/>
  <c r="J93" i="5"/>
  <c r="I93" i="5"/>
  <c r="H93" i="5"/>
  <c r="K92" i="5"/>
  <c r="J92" i="5"/>
  <c r="K75" i="5"/>
  <c r="K83" i="5" s="1"/>
  <c r="J75" i="5"/>
  <c r="J83" i="5" s="1"/>
  <c r="I75" i="5"/>
  <c r="I83" i="5" s="1"/>
  <c r="C62" i="5"/>
  <c r="K61" i="5"/>
  <c r="K62" i="5" s="1"/>
  <c r="J61" i="5"/>
  <c r="J62" i="5" s="1"/>
  <c r="I61" i="5"/>
  <c r="I62" i="5" s="1"/>
  <c r="G61" i="5"/>
  <c r="G62" i="5" s="1"/>
  <c r="K57" i="5"/>
  <c r="K58" i="5" s="1"/>
  <c r="K63" i="5" s="1"/>
  <c r="J57" i="5"/>
  <c r="J58" i="5" s="1"/>
  <c r="I57" i="5"/>
  <c r="I58" i="5" s="1"/>
  <c r="I63" i="5" s="1"/>
  <c r="G57" i="5"/>
  <c r="G58" i="5" s="1"/>
  <c r="K51" i="5"/>
  <c r="J51" i="5"/>
  <c r="I51" i="5"/>
  <c r="G51" i="5"/>
  <c r="K49" i="5"/>
  <c r="J49" i="5"/>
  <c r="I49" i="5"/>
  <c r="G49" i="5"/>
  <c r="K47" i="5"/>
  <c r="J47" i="5"/>
  <c r="I47" i="5"/>
  <c r="G47" i="5"/>
  <c r="K42" i="5"/>
  <c r="J42" i="5"/>
  <c r="I42" i="5"/>
  <c r="I43" i="5" s="1"/>
  <c r="G42" i="5"/>
  <c r="G43" i="5" s="1"/>
  <c r="K43" i="5"/>
  <c r="J43" i="5"/>
  <c r="K32" i="5"/>
  <c r="J32" i="5"/>
  <c r="I32" i="5"/>
  <c r="G32" i="5"/>
  <c r="K29" i="5"/>
  <c r="J29" i="5"/>
  <c r="I29" i="5"/>
  <c r="G29" i="5"/>
  <c r="K27" i="5"/>
  <c r="J27" i="5"/>
  <c r="I27" i="5"/>
  <c r="K24" i="5"/>
  <c r="J24" i="5"/>
  <c r="I24" i="5"/>
  <c r="G24" i="5"/>
  <c r="J63" i="5" l="1"/>
  <c r="G63" i="5"/>
  <c r="I52" i="5"/>
  <c r="I53" i="5" s="1"/>
  <c r="J82" i="5"/>
  <c r="J97" i="5" s="1"/>
  <c r="J33" i="5"/>
  <c r="J34" i="5" s="1"/>
  <c r="J52" i="5"/>
  <c r="J53" i="5" s="1"/>
  <c r="H82" i="5"/>
  <c r="H97" i="5" s="1"/>
  <c r="K33" i="5"/>
  <c r="K34" i="5" s="1"/>
  <c r="K52" i="5"/>
  <c r="K53" i="5" s="1"/>
  <c r="G27" i="5"/>
  <c r="G33" i="5" s="1"/>
  <c r="G34" i="5" s="1"/>
  <c r="G52" i="5"/>
  <c r="G53" i="5" s="1"/>
  <c r="I82" i="5"/>
  <c r="I97" i="5" s="1"/>
  <c r="I33" i="5"/>
  <c r="I34" i="5" s="1"/>
  <c r="K82" i="5"/>
  <c r="K97" i="5" s="1"/>
  <c r="I77" i="5"/>
  <c r="K77" i="5"/>
  <c r="J77" i="5"/>
  <c r="J73" i="5" l="1"/>
  <c r="K73" i="5"/>
  <c r="I73" i="5"/>
  <c r="G77" i="5"/>
  <c r="G71" i="5"/>
  <c r="G72" i="5" s="1"/>
  <c r="G73" i="5" s="1"/>
</calcChain>
</file>

<file path=xl/comments1.xml><?xml version="1.0" encoding="utf-8"?>
<comments xmlns="http://schemas.openxmlformats.org/spreadsheetml/2006/main">
  <authors>
    <author>Irena Paliulytė</author>
  </authors>
  <commentList>
    <comment ref="H15" authorId="0" shapeId="0">
      <text>
        <r>
          <rPr>
            <b/>
            <sz val="9"/>
            <color indexed="81"/>
            <rFont val="Tahoma"/>
            <family val="2"/>
            <charset val="186"/>
          </rPr>
          <t>Irena Paliulytė:</t>
        </r>
        <r>
          <rPr>
            <sz val="9"/>
            <color indexed="81"/>
            <rFont val="Tahoma"/>
            <family val="2"/>
            <charset val="186"/>
          </rPr>
          <t xml:space="preserve">
08 13</t>
        </r>
      </text>
    </comment>
    <comment ref="F26" authorId="0" shapeId="0">
      <text>
        <r>
          <rPr>
            <b/>
            <sz val="9"/>
            <color indexed="81"/>
            <rFont val="Tahoma"/>
            <family val="2"/>
            <charset val="186"/>
          </rPr>
          <t>Irena Paliulytė:</t>
        </r>
        <r>
          <rPr>
            <sz val="9"/>
            <color indexed="81"/>
            <rFont val="Tahoma"/>
            <family val="2"/>
            <charset val="186"/>
          </rPr>
          <t xml:space="preserve">
08 13</t>
        </r>
      </text>
    </comment>
    <comment ref="F31" authorId="0" shapeId="0">
      <text>
        <r>
          <rPr>
            <b/>
            <sz val="9"/>
            <color indexed="81"/>
            <rFont val="Tahoma"/>
            <family val="2"/>
            <charset val="186"/>
          </rPr>
          <t>Irena Paliulytė:</t>
        </r>
        <r>
          <rPr>
            <sz val="9"/>
            <color indexed="81"/>
            <rFont val="Tahoma"/>
            <family val="2"/>
            <charset val="186"/>
          </rPr>
          <t xml:space="preserve">
08 13</t>
        </r>
      </text>
    </comment>
    <comment ref="F38" authorId="0" shapeId="0">
      <text>
        <r>
          <rPr>
            <b/>
            <sz val="9"/>
            <color indexed="81"/>
            <rFont val="Tahoma"/>
            <family val="2"/>
            <charset val="186"/>
          </rPr>
          <t>Irena Paliulytė:</t>
        </r>
        <r>
          <rPr>
            <sz val="9"/>
            <color indexed="81"/>
            <rFont val="Tahoma"/>
            <family val="2"/>
            <charset val="186"/>
          </rPr>
          <t xml:space="preserve">
08 13</t>
        </r>
      </text>
    </comment>
    <comment ref="F67" authorId="0" shapeId="0">
      <text>
        <r>
          <rPr>
            <b/>
            <sz val="9"/>
            <color indexed="81"/>
            <rFont val="Tahoma"/>
            <family val="2"/>
            <charset val="186"/>
          </rPr>
          <t>Irena Paliulytė:</t>
        </r>
        <r>
          <rPr>
            <sz val="9"/>
            <color indexed="81"/>
            <rFont val="Tahoma"/>
            <family val="2"/>
            <charset val="186"/>
          </rPr>
          <t xml:space="preserve">
08 13</t>
        </r>
      </text>
    </comment>
  </commentList>
</comments>
</file>

<file path=xl/sharedStrings.xml><?xml version="1.0" encoding="utf-8"?>
<sst xmlns="http://schemas.openxmlformats.org/spreadsheetml/2006/main" count="253" uniqueCount="130">
  <si>
    <t>TIKSLŲ, UŽDAVINIŲ, PRIEMONIŲ, PRIEMONIŲ IŠLAIDŲ IR PRODUKTO KRITERIJŲ SUVESTINĖ</t>
  </si>
  <si>
    <t>Programos tikslo kodas</t>
  </si>
  <si>
    <t>Uždavinio kodas</t>
  </si>
  <si>
    <t>Priemonės kodas</t>
  </si>
  <si>
    <t>Priemonės pavadinimas</t>
  </si>
  <si>
    <t>Priemonės vykdytojo kodas</t>
  </si>
  <si>
    <t>Finansavimo šaltinis</t>
  </si>
  <si>
    <t>Produkto kriterijus</t>
  </si>
  <si>
    <t>Iš viso</t>
  </si>
  <si>
    <t>Pavadinimas, mato vnt.</t>
  </si>
  <si>
    <t>01</t>
  </si>
  <si>
    <t xml:space="preserve">Užtikrinti kompleksišką miesto planavimą ir žemės sklypų formavimą </t>
  </si>
  <si>
    <t>Rengti teritorijų planavimo dokumentus, padedančius užtikrinti darniąją miesto plėtrą</t>
  </si>
  <si>
    <t>05</t>
  </si>
  <si>
    <t>SB</t>
  </si>
  <si>
    <t>02</t>
  </si>
  <si>
    <t xml:space="preserve">Iš viso </t>
  </si>
  <si>
    <t>04</t>
  </si>
  <si>
    <t>Iš viso uždaviniui</t>
  </si>
  <si>
    <t>Iš viso tikslui</t>
  </si>
  <si>
    <t>Tobulinti miesto teigiamo architektūrinio ir vizualinio įvaizdžio kokybę</t>
  </si>
  <si>
    <t>Pagerinti miesto teigiamo architektūrinio ir vizualinio įvaizdžio kokybę</t>
  </si>
  <si>
    <t>03</t>
  </si>
  <si>
    <t>Išsaugoti nekilnojamąjį kultūros paveldą</t>
  </si>
  <si>
    <t>Organizuoti kultūros paveldo apsaugą</t>
  </si>
  <si>
    <t xml:space="preserve">Tobulinti ir plėsti miesto geoinformacinę sistemą (GIS) </t>
  </si>
  <si>
    <t>Kokybiškai administruoti Šiaulių m. GIS duomenų bazę</t>
  </si>
  <si>
    <t>Atnaujinti vietinius geodezinius tinklus</t>
  </si>
  <si>
    <t xml:space="preserve">Iš viso  programai </t>
  </si>
  <si>
    <t>VISO</t>
  </si>
  <si>
    <t>1.</t>
  </si>
  <si>
    <t>2.</t>
  </si>
  <si>
    <t>Strateginio veiklos plano vykdytojų kodų klasifikatorius*</t>
  </si>
  <si>
    <t>Programos vykdytojo kodas</t>
  </si>
  <si>
    <t xml:space="preserve">                              Pavadinimas</t>
  </si>
  <si>
    <t>SB lik.</t>
  </si>
  <si>
    <t>Parengtų detaliųjų ir specialiųjų planų sk.</t>
  </si>
  <si>
    <t>Parengtų kadastrinių matavimų bylų, žemės sklypų pertvarkymo projektų sk.</t>
  </si>
  <si>
    <t xml:space="preserve">01 Miesto urbanistinės plėtros programa </t>
  </si>
  <si>
    <t>Paimtų visuomenės poreikiams sklypų sk. skaičius</t>
  </si>
  <si>
    <t>tūkst. Eur</t>
  </si>
  <si>
    <t>1.10.</t>
  </si>
  <si>
    <t>2019 metai</t>
  </si>
  <si>
    <t>* patvirtinta Šiaulių miesto savivaldybės administracijos direktoriaus 2016-10-28 įsakymu Nr. A -1473</t>
  </si>
  <si>
    <t>Urbanistinės plėtros ir ūkio departamento Architektūros, urbanistikos ir paveldosaugos skyrius</t>
  </si>
  <si>
    <t>07</t>
  </si>
  <si>
    <t>Urbanistinės plėtros ir ūkio departamento Miesto ūkio ir aplinkos skyrius</t>
  </si>
  <si>
    <t>Savivaldybės biudžeto lėšos (SB)</t>
  </si>
  <si>
    <t xml:space="preserve"> Rengti Savivaldybės numatomų statyti ar rekonstruoti objektų  ir susisiekimo infrastruktūros objektų  techninius projektus</t>
  </si>
  <si>
    <t xml:space="preserve"> Įgyvendinti techninės dokumentacijos parengimo darbus</t>
  </si>
  <si>
    <t>Koreguotų bendrojo plano dalių sk.</t>
  </si>
  <si>
    <t>Parengtų pastatų techninių projektų sk.</t>
  </si>
  <si>
    <t>Pamatuotų miesto gatvių sk. ir parengtų kadastrinių matavimų bylų, žemės sklypų pertvarkymo projektų sk.</t>
  </si>
  <si>
    <t>Parengti topografiniai planai vnt.</t>
  </si>
  <si>
    <t>2020 metai</t>
  </si>
  <si>
    <t>Organizuoti architektūriniu, urbanistiniu, valstybiniu ar viešojo intereso požiūriu reikšmingų objektų planavimo ar projektavimo architektūrinius konkursus</t>
  </si>
  <si>
    <t>Organizuoti kultūros paveldo tvarkybą</t>
  </si>
  <si>
    <t>Vykdyti nekilnojamojo kultūros paveldo pažinimo sklaidą ir atgaivinimą</t>
  </si>
  <si>
    <t>Plėtoti kultūros paveldo apskaitą</t>
  </si>
  <si>
    <t>1</t>
  </si>
  <si>
    <t>Organizuoti pastatų techninių projektų rengimą</t>
  </si>
  <si>
    <t>Organizuoti detaliųjų ir specialiųjų planų parengimą</t>
  </si>
  <si>
    <t>Įgyvendinti  žemės paėmimo visuomenės poreikiams procedūrą</t>
  </si>
  <si>
    <t>Parengtų projektinių pasiūlymų, idėjos konkursų sk.</t>
  </si>
  <si>
    <t>Suorganizuotų architektūrinių konkursų sk.</t>
  </si>
  <si>
    <t>Įgyvendintų nekilnojamojo kultūros paveldo pažinimo sklaidos ir atgaivinimo priemonių sk.</t>
  </si>
  <si>
    <t>Sutvarkytų kultūros paveldo objektų sk.</t>
  </si>
  <si>
    <t>Įgyvendintų kultūros paveldo apskaitos priemonių sk.</t>
  </si>
  <si>
    <t>Duomenų bazės programinės įrangos atnaujinimas, sk.</t>
  </si>
  <si>
    <t>Rengti žemėtvarkos planavimo dokumentus, žemės sklypų kadastrinius matavimus</t>
  </si>
  <si>
    <t>2020 metų lėšų projektas</t>
  </si>
  <si>
    <t>Valstybės biudžeto lėšos KT(VB)</t>
  </si>
  <si>
    <t>STRATEGINIS TIKSLAS 02. Efektyviai panaudojant žmogiškuosius ir finansinius išteklius, formuoti palankią aplinką investicijoms pritraukti</t>
  </si>
  <si>
    <t>Koreguoti Šiaulių miesto savivaldybės teritorijos bendrąjį planą</t>
  </si>
  <si>
    <t>Formuoti miesto teigiamą architektūrinį ir vizualųjį įvaizdį</t>
  </si>
  <si>
    <t>Organizuoti miesto geografinės informacinės sistemos (GIS) priežiūrą, programinės įrangos atnaujinimą ir techninę priežiūrą</t>
  </si>
  <si>
    <t xml:space="preserve">Vykdyti Šiaulių miesto savivaldybės geodezijos ir kartografijos darbus </t>
  </si>
  <si>
    <t>06</t>
  </si>
  <si>
    <t>Urbanistinės plėtros ir ūkio departamento, Statybos ir renovacijos skyrius</t>
  </si>
  <si>
    <t>priedas</t>
  </si>
  <si>
    <t xml:space="preserve">plėtros programos (Nr. 01) </t>
  </si>
  <si>
    <t xml:space="preserve">strateginio veiklos plano Miesto urbanistinės </t>
  </si>
  <si>
    <t xml:space="preserve"> MIESTO URBANISTINĖS PLĖTROS  PROGRAMOS (Nr. 01) 2019–2021 METŲ VEIKLOS PLANO </t>
  </si>
  <si>
    <t>2021 metų lėšų projektas</t>
  </si>
  <si>
    <t>2021 metai</t>
  </si>
  <si>
    <t xml:space="preserve"> </t>
  </si>
  <si>
    <t>Organizuoti projektinių darbų finansavimą</t>
  </si>
  <si>
    <t>05 06 07</t>
  </si>
  <si>
    <t>Parengtų susisiekimo komunikacijų, infrastruktūros objektų ir pastatų techninių projektų sk.</t>
  </si>
  <si>
    <r>
      <t>Šîaulių miesto savivaldybės 2019</t>
    </r>
    <r>
      <rPr>
        <sz val="11"/>
        <rFont val="Calibri"/>
        <family val="2"/>
        <charset val="186"/>
      </rPr>
      <t>‒</t>
    </r>
    <r>
      <rPr>
        <sz val="11"/>
        <rFont val="Times New Roman"/>
        <family val="1"/>
        <charset val="186"/>
      </rPr>
      <t>2021 metų</t>
    </r>
  </si>
  <si>
    <t>1.01.</t>
  </si>
  <si>
    <t>1.03.</t>
  </si>
  <si>
    <t>Skolintos lėšos (PS)</t>
  </si>
  <si>
    <t>Mokymo lėšos VB (ML)</t>
  </si>
  <si>
    <t>Lėšos valstybinėms funkcijoms atlikti VB (VF)</t>
  </si>
  <si>
    <t>Valstybės biudžeto lėšos (VB)</t>
  </si>
  <si>
    <t>Kelių priežiūros ir plėtros programos lėšos VB (KPPP)</t>
  </si>
  <si>
    <t>Įstaigos pajamų lėšos (PL)</t>
  </si>
  <si>
    <t>Kitų šaltinių lėšos KT(KL)</t>
  </si>
  <si>
    <t>1.02.</t>
  </si>
  <si>
    <t>1.04.</t>
  </si>
  <si>
    <t>1.05.</t>
  </si>
  <si>
    <t>1.06.</t>
  </si>
  <si>
    <t>1.07.</t>
  </si>
  <si>
    <t>1.08.</t>
  </si>
  <si>
    <t>1.09.</t>
  </si>
  <si>
    <t>2.01.</t>
  </si>
  <si>
    <t>2.02</t>
  </si>
  <si>
    <t>2.03.</t>
  </si>
  <si>
    <t>2019 metų patvirtinti asignavimai</t>
  </si>
  <si>
    <t>2019 metų patikslinti asignavimai</t>
  </si>
  <si>
    <t>Įrengtų atminimo lentų sk.</t>
  </si>
  <si>
    <t>Įsigyti puošybos elementai proc.</t>
  </si>
  <si>
    <t>PATVIRTINTA</t>
  </si>
  <si>
    <t xml:space="preserve">Šiaulių miesto savivaldybės tarybos </t>
  </si>
  <si>
    <t>2019 m. vasario 7 d. sprendimu Nr. T-1</t>
  </si>
  <si>
    <t xml:space="preserve">(Šiaulių miesto savivaldybės tarybos </t>
  </si>
  <si>
    <t>Valstybės investicijų programos projektų lėšos VB (VIP)</t>
  </si>
  <si>
    <t>Europos Sąjungos lėšos (ES)</t>
  </si>
  <si>
    <t>Europos Sąjungos lėšos KT (ES)</t>
  </si>
  <si>
    <t>1.10</t>
  </si>
  <si>
    <t>FINANSAVIMO  ŠALTINIŲ SUVESTINĖ</t>
  </si>
  <si>
    <t>Pavadinimas</t>
  </si>
  <si>
    <t>Kodas</t>
  </si>
  <si>
    <t>SAVIVALDYBĖS BIUDŽETAS IŠ VISO, IŠ JO</t>
  </si>
  <si>
    <t>KITOS LĖŠOS IŠ VISO, IŠ JŲ</t>
  </si>
  <si>
    <t>IŠ VISO:</t>
  </si>
  <si>
    <t>Praėjusių metų nepanaudota pajamų dalis, kuri viršija praėjusių metų panaudotus asignavimus (LIK)</t>
  </si>
  <si>
    <t>2018 metų patikslinti asignavimai</t>
  </si>
  <si>
    <t>2019 m. spalio 3 d. sprendimo Nr. T-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</si>
</sst>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L_t_-;\-* #,##0.00\ _L_t_-;_-* &quot;-&quot;??\ _L_t_-;_-@_-"/>
    <numFmt numFmtId="165" formatCode="0.0"/>
    <numFmt numFmtId="166" formatCode="#,##0.0"/>
    <numFmt numFmtId="167" formatCode="_-* #,##0.0000\ _L_t_-;\-* #,##0.0000\ _L_t_-;_-* &quot;-&quot;??\ _L_t_-;_-@_-"/>
    <numFmt numFmtId="168" formatCode="#,##0_ ;\-#,##0\ "/>
    <numFmt numFmtId="169" formatCode="[$-427]General"/>
  </numFmts>
  <fonts count="35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8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sz val="12"/>
      <name val="Arial"/>
      <family val="2"/>
      <charset val="186"/>
    </font>
    <font>
      <sz val="11"/>
      <name val="Arial"/>
      <family val="2"/>
      <charset val="186"/>
    </font>
    <font>
      <sz val="10"/>
      <color theme="1"/>
      <name val="Arial"/>
      <family val="2"/>
      <charset val="186"/>
    </font>
    <font>
      <sz val="11"/>
      <name val="Calibri"/>
      <family val="2"/>
      <charset val="186"/>
    </font>
    <font>
      <strike/>
      <sz val="12"/>
      <name val="Times New Roman"/>
      <family val="1"/>
      <charset val="186"/>
    </font>
    <font>
      <sz val="8"/>
      <color rgb="FFFF0000"/>
      <name val="Times New Roman"/>
      <family val="1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2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3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/>
        <bgColor indexed="27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4"/>
      </patternFill>
    </fill>
    <fill>
      <patternFill patternType="solid">
        <fgColor theme="0" tint="-4.9989318521683403E-2"/>
        <bgColor indexed="27"/>
      </patternFill>
    </fill>
    <fill>
      <patternFill patternType="solid">
        <fgColor rgb="FF99CCFF"/>
        <bgColor indexed="27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26" fillId="0" borderId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164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22" borderId="0" applyNumberFormat="0" applyBorder="0" applyAlignment="0" applyProtection="0"/>
    <xf numFmtId="0" fontId="26" fillId="23" borderId="8" applyNumberFormat="0" applyAlignment="0" applyProtection="0"/>
    <xf numFmtId="0" fontId="15" fillId="20" borderId="6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169" fontId="29" fillId="0" borderId="0"/>
  </cellStyleXfs>
  <cellXfs count="249">
    <xf numFmtId="0" fontId="0" fillId="0" borderId="0" xfId="0"/>
    <xf numFmtId="0" fontId="19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9" fillId="0" borderId="0" xfId="0" applyFont="1" applyBorder="1" applyAlignment="1">
      <alignment vertical="top"/>
    </xf>
    <xf numFmtId="49" fontId="19" fillId="0" borderId="0" xfId="0" applyNumberFormat="1" applyFont="1" applyBorder="1" applyAlignment="1">
      <alignment vertical="top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Alignment="1">
      <alignment vertical="top"/>
    </xf>
    <xf numFmtId="0" fontId="24" fillId="0" borderId="0" xfId="28" applyFont="1" applyBorder="1"/>
    <xf numFmtId="0" fontId="24" fillId="0" borderId="0" xfId="28" applyFont="1"/>
    <xf numFmtId="0" fontId="0" fillId="0" borderId="12" xfId="0" applyBorder="1"/>
    <xf numFmtId="0" fontId="0" fillId="0" borderId="0" xfId="0" applyBorder="1"/>
    <xf numFmtId="0" fontId="20" fillId="0" borderId="0" xfId="0" applyFont="1" applyFill="1" applyBorder="1" applyAlignment="1">
      <alignment horizontal="center" vertical="top"/>
    </xf>
    <xf numFmtId="49" fontId="24" fillId="0" borderId="10" xfId="28" applyNumberFormat="1" applyFont="1" applyBorder="1" applyAlignment="1">
      <alignment horizontal="center" vertical="center" wrapText="1"/>
    </xf>
    <xf numFmtId="0" fontId="25" fillId="0" borderId="0" xfId="28" applyFont="1" applyBorder="1" applyAlignment="1">
      <alignment horizontal="center" vertical="center"/>
    </xf>
    <xf numFmtId="49" fontId="24" fillId="0" borderId="15" xfId="28" applyNumberFormat="1" applyFont="1" applyBorder="1" applyAlignment="1">
      <alignment horizontal="center" vertical="center" wrapText="1"/>
    </xf>
    <xf numFmtId="0" fontId="24" fillId="0" borderId="11" xfId="28" applyFont="1" applyBorder="1" applyAlignment="1">
      <alignment horizontal="center" vertical="top" wrapText="1"/>
    </xf>
    <xf numFmtId="167" fontId="1" fillId="0" borderId="0" xfId="36" applyNumberFormat="1" applyAlignment="1">
      <alignment vertical="top"/>
    </xf>
    <xf numFmtId="167" fontId="1" fillId="0" borderId="0" xfId="36" applyNumberFormat="1"/>
    <xf numFmtId="0" fontId="24" fillId="0" borderId="0" xfId="0" applyFont="1" applyAlignment="1">
      <alignment vertical="top"/>
    </xf>
    <xf numFmtId="167" fontId="27" fillId="0" borderId="0" xfId="36" applyNumberFormat="1" applyFont="1" applyAlignment="1">
      <alignment vertical="top"/>
    </xf>
    <xf numFmtId="0" fontId="24" fillId="0" borderId="0" xfId="0" applyFont="1" applyAlignment="1">
      <alignment horizontal="center" vertical="top"/>
    </xf>
    <xf numFmtId="0" fontId="24" fillId="0" borderId="11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165" fontId="20" fillId="0" borderId="0" xfId="0" applyNumberFormat="1" applyFont="1" applyBorder="1" applyAlignment="1">
      <alignment vertical="center"/>
    </xf>
    <xf numFmtId="165" fontId="20" fillId="0" borderId="10" xfId="0" applyNumberFormat="1" applyFont="1" applyFill="1" applyBorder="1" applyAlignment="1">
      <alignment horizontal="center" vertical="center"/>
    </xf>
    <xf numFmtId="165" fontId="20" fillId="34" borderId="16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165" fontId="25" fillId="35" borderId="11" xfId="0" applyNumberFormat="1" applyFont="1" applyFill="1" applyBorder="1" applyAlignment="1">
      <alignment horizontal="center" vertical="center"/>
    </xf>
    <xf numFmtId="165" fontId="25" fillId="36" borderId="11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horizontal="right" vertical="center"/>
    </xf>
    <xf numFmtId="165" fontId="24" fillId="35" borderId="11" xfId="0" applyNumberFormat="1" applyFont="1" applyFill="1" applyBorder="1" applyAlignment="1">
      <alignment horizontal="center" vertical="center"/>
    </xf>
    <xf numFmtId="0" fontId="24" fillId="35" borderId="11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vertical="top" wrapText="1"/>
    </xf>
    <xf numFmtId="0" fontId="28" fillId="0" borderId="0" xfId="0" applyFont="1"/>
    <xf numFmtId="0" fontId="20" fillId="0" borderId="0" xfId="0" applyFont="1" applyAlignment="1">
      <alignment horizontal="right"/>
    </xf>
    <xf numFmtId="0" fontId="20" fillId="28" borderId="11" xfId="0" applyFont="1" applyFill="1" applyBorder="1" applyAlignment="1">
      <alignment vertical="top" wrapText="1"/>
    </xf>
    <xf numFmtId="165" fontId="24" fillId="35" borderId="17" xfId="0" applyNumberFormat="1" applyFont="1" applyFill="1" applyBorder="1" applyAlignment="1">
      <alignment horizontal="center" vertical="center"/>
    </xf>
    <xf numFmtId="0" fontId="24" fillId="28" borderId="11" xfId="0" applyFont="1" applyFill="1" applyBorder="1" applyAlignment="1">
      <alignment horizontal="center" vertical="top" wrapText="1"/>
    </xf>
    <xf numFmtId="49" fontId="24" fillId="0" borderId="11" xfId="0" applyNumberFormat="1" applyFont="1" applyBorder="1" applyAlignment="1">
      <alignment horizontal="center" vertical="center"/>
    </xf>
    <xf numFmtId="0" fontId="22" fillId="28" borderId="11" xfId="0" applyFont="1" applyFill="1" applyBorder="1" applyAlignment="1">
      <alignment horizontal="center" vertical="center" wrapText="1"/>
    </xf>
    <xf numFmtId="0" fontId="24" fillId="28" borderId="11" xfId="0" applyFont="1" applyFill="1" applyBorder="1" applyAlignment="1">
      <alignment horizontal="center" vertical="center"/>
    </xf>
    <xf numFmtId="165" fontId="24" fillId="28" borderId="11" xfId="0" applyNumberFormat="1" applyFont="1" applyFill="1" applyBorder="1" applyAlignment="1">
      <alignment horizontal="center" vertical="center"/>
    </xf>
    <xf numFmtId="0" fontId="21" fillId="0" borderId="11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center" wrapText="1"/>
    </xf>
    <xf numFmtId="168" fontId="21" fillId="0" borderId="11" xfId="36" applyNumberFormat="1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/>
    </xf>
    <xf numFmtId="165" fontId="24" fillId="28" borderId="17" xfId="0" applyNumberFormat="1" applyFont="1" applyFill="1" applyBorder="1" applyAlignment="1">
      <alignment horizontal="center" vertical="center"/>
    </xf>
    <xf numFmtId="0" fontId="25" fillId="20" borderId="11" xfId="0" applyFont="1" applyFill="1" applyBorder="1" applyAlignment="1">
      <alignment horizontal="right" vertical="top"/>
    </xf>
    <xf numFmtId="165" fontId="25" fillId="25" borderId="11" xfId="28" applyNumberFormat="1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 wrapText="1"/>
    </xf>
    <xf numFmtId="165" fontId="24" fillId="32" borderId="11" xfId="0" applyNumberFormat="1" applyFont="1" applyFill="1" applyBorder="1" applyAlignment="1">
      <alignment horizontal="center" vertical="center"/>
    </xf>
    <xf numFmtId="165" fontId="24" fillId="29" borderId="11" xfId="0" applyNumberFormat="1" applyFont="1" applyFill="1" applyBorder="1" applyAlignment="1">
      <alignment horizontal="center" vertical="center"/>
    </xf>
    <xf numFmtId="165" fontId="24" fillId="0" borderId="11" xfId="0" applyNumberFormat="1" applyFont="1" applyFill="1" applyBorder="1" applyAlignment="1">
      <alignment horizontal="center" vertical="center"/>
    </xf>
    <xf numFmtId="165" fontId="25" fillId="20" borderId="11" xfId="0" applyNumberFormat="1" applyFont="1" applyFill="1" applyBorder="1" applyAlignment="1">
      <alignment horizontal="center" vertical="center"/>
    </xf>
    <xf numFmtId="0" fontId="24" fillId="33" borderId="11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vertical="top"/>
    </xf>
    <xf numFmtId="0" fontId="27" fillId="0" borderId="0" xfId="0" applyFont="1" applyBorder="1" applyAlignment="1">
      <alignment horizontal="center" vertical="top"/>
    </xf>
    <xf numFmtId="165" fontId="24" fillId="33" borderId="11" xfId="0" applyNumberFormat="1" applyFont="1" applyFill="1" applyBorder="1" applyAlignment="1">
      <alignment horizontal="center" vertical="center" wrapText="1"/>
    </xf>
    <xf numFmtId="14" fontId="22" fillId="0" borderId="0" xfId="0" applyNumberFormat="1" applyFont="1" applyAlignment="1">
      <alignment horizontal="right" vertical="top"/>
    </xf>
    <xf numFmtId="49" fontId="25" fillId="8" borderId="11" xfId="0" applyNumberFormat="1" applyFont="1" applyFill="1" applyBorder="1" applyAlignment="1">
      <alignment horizontal="center" vertical="top"/>
    </xf>
    <xf numFmtId="49" fontId="25" fillId="4" borderId="11" xfId="0" applyNumberFormat="1" applyFont="1" applyFill="1" applyBorder="1" applyAlignment="1">
      <alignment horizontal="center" vertical="top"/>
    </xf>
    <xf numFmtId="0" fontId="20" fillId="0" borderId="11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center" vertical="top" wrapText="1"/>
    </xf>
    <xf numFmtId="0" fontId="24" fillId="29" borderId="11" xfId="0" applyFont="1" applyFill="1" applyBorder="1" applyAlignment="1">
      <alignment horizontal="center" vertical="top" wrapText="1"/>
    </xf>
    <xf numFmtId="0" fontId="24" fillId="24" borderId="11" xfId="0" applyFont="1" applyFill="1" applyBorder="1" applyAlignment="1">
      <alignment horizontal="center" vertical="top" wrapText="1"/>
    </xf>
    <xf numFmtId="49" fontId="25" fillId="8" borderId="11" xfId="0" applyNumberFormat="1" applyFont="1" applyFill="1" applyBorder="1" applyAlignment="1">
      <alignment horizontal="center" vertical="top" wrapText="1"/>
    </xf>
    <xf numFmtId="0" fontId="25" fillId="33" borderId="11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vertical="top" wrapText="1"/>
    </xf>
    <xf numFmtId="0" fontId="24" fillId="33" borderId="11" xfId="0" applyFont="1" applyFill="1" applyBorder="1" applyAlignment="1">
      <alignment horizontal="center" vertical="top" wrapText="1"/>
    </xf>
    <xf numFmtId="0" fontId="25" fillId="20" borderId="11" xfId="0" applyFont="1" applyFill="1" applyBorder="1" applyAlignment="1">
      <alignment horizontal="center" vertical="top"/>
    </xf>
    <xf numFmtId="0" fontId="25" fillId="0" borderId="11" xfId="0" applyFont="1" applyFill="1" applyBorder="1" applyAlignment="1">
      <alignment horizontal="center" vertical="top" wrapText="1"/>
    </xf>
    <xf numFmtId="165" fontId="24" fillId="28" borderId="11" xfId="28" applyNumberFormat="1" applyFont="1" applyFill="1" applyBorder="1" applyAlignment="1">
      <alignment horizontal="center" vertical="center"/>
    </xf>
    <xf numFmtId="0" fontId="25" fillId="27" borderId="11" xfId="0" applyFont="1" applyFill="1" applyBorder="1" applyAlignment="1">
      <alignment horizontal="center" vertical="center" wrapText="1"/>
    </xf>
    <xf numFmtId="165" fontId="24" fillId="28" borderId="11" xfId="28" applyNumberFormat="1" applyFont="1" applyFill="1" applyBorder="1" applyAlignment="1">
      <alignment horizontal="center" vertical="center" wrapText="1"/>
    </xf>
    <xf numFmtId="165" fontId="24" fillId="31" borderId="11" xfId="0" applyNumberFormat="1" applyFont="1" applyFill="1" applyBorder="1" applyAlignment="1">
      <alignment horizontal="center" vertical="center"/>
    </xf>
    <xf numFmtId="165" fontId="24" fillId="29" borderId="11" xfId="0" applyNumberFormat="1" applyFont="1" applyFill="1" applyBorder="1" applyAlignment="1">
      <alignment horizontal="center" vertical="center" wrapText="1"/>
    </xf>
    <xf numFmtId="0" fontId="20" fillId="24" borderId="11" xfId="0" applyFont="1" applyFill="1" applyBorder="1" applyAlignment="1">
      <alignment horizontal="left" vertical="top" wrapText="1"/>
    </xf>
    <xf numFmtId="49" fontId="24" fillId="29" borderId="11" xfId="0" applyNumberFormat="1" applyFont="1" applyFill="1" applyBorder="1" applyAlignment="1">
      <alignment horizontal="center" vertical="top"/>
    </xf>
    <xf numFmtId="165" fontId="24" fillId="27" borderId="11" xfId="0" applyNumberFormat="1" applyFont="1" applyFill="1" applyBorder="1" applyAlignment="1">
      <alignment horizontal="center" vertical="center"/>
    </xf>
    <xf numFmtId="165" fontId="25" fillId="4" borderId="11" xfId="0" applyNumberFormat="1" applyFont="1" applyFill="1" applyBorder="1" applyAlignment="1">
      <alignment horizontal="center" vertical="center"/>
    </xf>
    <xf numFmtId="165" fontId="25" fillId="8" borderId="11" xfId="0" applyNumberFormat="1" applyFont="1" applyFill="1" applyBorder="1" applyAlignment="1">
      <alignment horizontal="center" vertical="center"/>
    </xf>
    <xf numFmtId="165" fontId="24" fillId="24" borderId="11" xfId="0" applyNumberFormat="1" applyFont="1" applyFill="1" applyBorder="1" applyAlignment="1">
      <alignment horizontal="center" vertical="center"/>
    </xf>
    <xf numFmtId="166" fontId="25" fillId="8" borderId="11" xfId="0" applyNumberFormat="1" applyFont="1" applyFill="1" applyBorder="1" applyAlignment="1">
      <alignment horizontal="center" vertical="center"/>
    </xf>
    <xf numFmtId="49" fontId="25" fillId="4" borderId="11" xfId="0" applyNumberFormat="1" applyFont="1" applyFill="1" applyBorder="1" applyAlignment="1">
      <alignment vertical="top"/>
    </xf>
    <xf numFmtId="165" fontId="24" fillId="24" borderId="11" xfId="0" applyNumberFormat="1" applyFont="1" applyFill="1" applyBorder="1" applyAlignment="1">
      <alignment horizontal="center" vertical="center" wrapText="1"/>
    </xf>
    <xf numFmtId="0" fontId="20" fillId="29" borderId="11" xfId="0" applyFont="1" applyFill="1" applyBorder="1" applyAlignment="1">
      <alignment horizontal="left" vertical="top" wrapText="1"/>
    </xf>
    <xf numFmtId="0" fontId="25" fillId="8" borderId="11" xfId="0" applyFont="1" applyFill="1" applyBorder="1" applyAlignment="1">
      <alignment vertical="top"/>
    </xf>
    <xf numFmtId="0" fontId="24" fillId="24" borderId="11" xfId="0" applyFont="1" applyFill="1" applyBorder="1" applyAlignment="1">
      <alignment horizontal="center" vertical="top"/>
    </xf>
    <xf numFmtId="0" fontId="24" fillId="28" borderId="11" xfId="0" applyFont="1" applyFill="1" applyBorder="1" applyAlignment="1">
      <alignment horizontal="center" vertical="top"/>
    </xf>
    <xf numFmtId="49" fontId="25" fillId="8" borderId="11" xfId="0" applyNumberFormat="1" applyFont="1" applyFill="1" applyBorder="1" applyAlignment="1">
      <alignment vertical="top"/>
    </xf>
    <xf numFmtId="165" fontId="25" fillId="4" borderId="11" xfId="28" applyNumberFormat="1" applyFont="1" applyFill="1" applyBorder="1" applyAlignment="1">
      <alignment horizontal="center" vertical="center"/>
    </xf>
    <xf numFmtId="165" fontId="25" fillId="26" borderId="11" xfId="0" applyNumberFormat="1" applyFont="1" applyFill="1" applyBorder="1" applyAlignment="1">
      <alignment horizontal="center" vertical="center"/>
    </xf>
    <xf numFmtId="165" fontId="24" fillId="31" borderId="11" xfId="0" applyNumberFormat="1" applyFont="1" applyFill="1" applyBorder="1" applyAlignment="1">
      <alignment horizontal="center" vertical="center" wrapText="1"/>
    </xf>
    <xf numFmtId="165" fontId="19" fillId="0" borderId="0" xfId="0" applyNumberFormat="1" applyFont="1" applyAlignment="1">
      <alignment vertical="center"/>
    </xf>
    <xf numFmtId="14" fontId="20" fillId="0" borderId="0" xfId="0" applyNumberFormat="1" applyFont="1" applyAlignment="1">
      <alignment horizontal="left" vertical="center" wrapText="1"/>
    </xf>
    <xf numFmtId="165" fontId="31" fillId="32" borderId="11" xfId="0" applyNumberFormat="1" applyFont="1" applyFill="1" applyBorder="1" applyAlignment="1">
      <alignment horizontal="center" vertical="center" wrapText="1"/>
    </xf>
    <xf numFmtId="165" fontId="31" fillId="0" borderId="11" xfId="0" applyNumberFormat="1" applyFont="1" applyFill="1" applyBorder="1" applyAlignment="1">
      <alignment horizontal="center" vertical="center"/>
    </xf>
    <xf numFmtId="0" fontId="31" fillId="28" borderId="22" xfId="0" applyFont="1" applyFill="1" applyBorder="1" applyAlignment="1">
      <alignment horizontal="center" vertical="top"/>
    </xf>
    <xf numFmtId="0" fontId="31" fillId="28" borderId="22" xfId="0" applyFont="1" applyFill="1" applyBorder="1" applyAlignment="1">
      <alignment horizontal="center" vertical="top" wrapText="1"/>
    </xf>
    <xf numFmtId="0" fontId="25" fillId="20" borderId="11" xfId="0" applyFont="1" applyFill="1" applyBorder="1" applyAlignment="1">
      <alignment horizontal="right" vertical="center"/>
    </xf>
    <xf numFmtId="0" fontId="24" fillId="28" borderId="11" xfId="0" applyFont="1" applyFill="1" applyBorder="1" applyAlignment="1">
      <alignment horizontal="center" vertical="center" wrapText="1"/>
    </xf>
    <xf numFmtId="49" fontId="25" fillId="4" borderId="17" xfId="0" applyNumberFormat="1" applyFont="1" applyFill="1" applyBorder="1" applyAlignment="1">
      <alignment vertical="top"/>
    </xf>
    <xf numFmtId="49" fontId="25" fillId="4" borderId="18" xfId="0" applyNumberFormat="1" applyFont="1" applyFill="1" applyBorder="1" applyAlignment="1">
      <alignment vertical="top"/>
    </xf>
    <xf numFmtId="49" fontId="25" fillId="4" borderId="19" xfId="0" applyNumberFormat="1" applyFont="1" applyFill="1" applyBorder="1" applyAlignment="1">
      <alignment vertical="top"/>
    </xf>
    <xf numFmtId="0" fontId="24" fillId="29" borderId="11" xfId="0" applyFont="1" applyFill="1" applyBorder="1" applyAlignment="1">
      <alignment horizontal="center" vertical="center" wrapText="1"/>
    </xf>
    <xf numFmtId="49" fontId="24" fillId="29" borderId="11" xfId="0" applyNumberFormat="1" applyFont="1" applyFill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top"/>
    </xf>
    <xf numFmtId="0" fontId="24" fillId="29" borderId="11" xfId="0" applyFont="1" applyFill="1" applyBorder="1" applyAlignment="1">
      <alignment vertical="center" wrapText="1"/>
    </xf>
    <xf numFmtId="0" fontId="24" fillId="24" borderId="11" xfId="0" applyFont="1" applyFill="1" applyBorder="1" applyAlignment="1">
      <alignment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24" borderId="11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vertical="top"/>
    </xf>
    <xf numFmtId="49" fontId="25" fillId="8" borderId="11" xfId="0" applyNumberFormat="1" applyFont="1" applyFill="1" applyBorder="1" applyAlignment="1">
      <alignment horizontal="center" vertical="top"/>
    </xf>
    <xf numFmtId="49" fontId="25" fillId="4" borderId="11" xfId="0" applyNumberFormat="1" applyFont="1" applyFill="1" applyBorder="1" applyAlignment="1">
      <alignment horizontal="center" vertical="top"/>
    </xf>
    <xf numFmtId="0" fontId="24" fillId="28" borderId="11" xfId="0" applyFont="1" applyFill="1" applyBorder="1" applyAlignment="1">
      <alignment horizontal="left" vertical="top" wrapText="1"/>
    </xf>
    <xf numFmtId="0" fontId="20" fillId="28" borderId="22" xfId="0" applyFont="1" applyFill="1" applyBorder="1" applyAlignment="1">
      <alignment horizontal="left" vertical="top" wrapText="1"/>
    </xf>
    <xf numFmtId="14" fontId="22" fillId="0" borderId="0" xfId="0" applyNumberFormat="1" applyFont="1" applyAlignment="1">
      <alignment vertical="center"/>
    </xf>
    <xf numFmtId="14" fontId="20" fillId="0" borderId="0" xfId="0" applyNumberFormat="1" applyFont="1" applyAlignment="1">
      <alignment vertical="center"/>
    </xf>
    <xf numFmtId="167" fontId="0" fillId="0" borderId="0" xfId="36" applyNumberFormat="1" applyFont="1" applyAlignment="1">
      <alignment vertical="top"/>
    </xf>
    <xf numFmtId="165" fontId="24" fillId="40" borderId="11" xfId="0" applyNumberFormat="1" applyFont="1" applyFill="1" applyBorder="1" applyAlignment="1">
      <alignment horizontal="center" vertical="center" wrapText="1"/>
    </xf>
    <xf numFmtId="165" fontId="24" fillId="31" borderId="11" xfId="28" applyNumberFormat="1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vertical="center" wrapText="1"/>
    </xf>
    <xf numFmtId="0" fontId="24" fillId="0" borderId="11" xfId="0" applyFont="1" applyFill="1" applyBorder="1" applyAlignment="1">
      <alignment vertical="center" wrapText="1"/>
    </xf>
    <xf numFmtId="165" fontId="24" fillId="32" borderId="11" xfId="0" applyNumberFormat="1" applyFont="1" applyFill="1" applyBorder="1" applyAlignment="1">
      <alignment horizontal="center" vertical="center" wrapText="1"/>
    </xf>
    <xf numFmtId="165" fontId="24" fillId="28" borderId="22" xfId="0" applyNumberFormat="1" applyFont="1" applyFill="1" applyBorder="1" applyAlignment="1">
      <alignment horizontal="center" vertical="center"/>
    </xf>
    <xf numFmtId="165" fontId="24" fillId="28" borderId="23" xfId="0" applyNumberFormat="1" applyFont="1" applyFill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0" fillId="0" borderId="20" xfId="0" applyFont="1" applyFill="1" applyBorder="1" applyAlignment="1">
      <alignment horizontal="center" vertical="center"/>
    </xf>
    <xf numFmtId="0" fontId="20" fillId="34" borderId="26" xfId="0" applyFont="1" applyFill="1" applyBorder="1" applyAlignment="1">
      <alignment horizontal="center" vertical="center"/>
    </xf>
    <xf numFmtId="167" fontId="1" fillId="0" borderId="11" xfId="36" applyNumberFormat="1" applyBorder="1" applyAlignment="1">
      <alignment horizontal="center" vertical="center"/>
    </xf>
    <xf numFmtId="167" fontId="0" fillId="0" borderId="11" xfId="36" applyNumberFormat="1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top"/>
    </xf>
    <xf numFmtId="0" fontId="24" fillId="28" borderId="17" xfId="0" applyFont="1" applyFill="1" applyBorder="1" applyAlignment="1">
      <alignment horizontal="center" vertical="center"/>
    </xf>
    <xf numFmtId="0" fontId="24" fillId="35" borderId="17" xfId="0" applyFont="1" applyFill="1" applyBorder="1" applyAlignment="1">
      <alignment horizontal="center" vertical="center"/>
    </xf>
    <xf numFmtId="0" fontId="25" fillId="35" borderId="11" xfId="0" applyFont="1" applyFill="1" applyBorder="1" applyAlignment="1">
      <alignment horizontal="center" vertical="center"/>
    </xf>
    <xf numFmtId="0" fontId="24" fillId="0" borderId="11" xfId="0" applyFont="1" applyBorder="1" applyAlignment="1">
      <alignment vertical="center"/>
    </xf>
    <xf numFmtId="165" fontId="24" fillId="31" borderId="11" xfId="28" applyNumberFormat="1" applyFont="1" applyFill="1" applyBorder="1" applyAlignment="1">
      <alignment horizontal="center" vertical="center" wrapText="1"/>
    </xf>
    <xf numFmtId="165" fontId="24" fillId="30" borderId="11" xfId="0" applyNumberFormat="1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vertical="center" wrapText="1"/>
    </xf>
    <xf numFmtId="0" fontId="0" fillId="0" borderId="11" xfId="0" applyBorder="1" applyAlignment="1">
      <alignment wrapText="1"/>
    </xf>
    <xf numFmtId="0" fontId="25" fillId="35" borderId="11" xfId="0" applyFont="1" applyFill="1" applyBorder="1" applyAlignment="1">
      <alignment horizontal="left" vertical="center"/>
    </xf>
    <xf numFmtId="0" fontId="0" fillId="35" borderId="11" xfId="0" applyFill="1" applyBorder="1" applyAlignment="1"/>
    <xf numFmtId="0" fontId="24" fillId="0" borderId="11" xfId="0" applyFont="1" applyBorder="1" applyAlignment="1">
      <alignment vertical="center"/>
    </xf>
    <xf numFmtId="0" fontId="0" fillId="0" borderId="11" xfId="0" applyBorder="1" applyAlignment="1"/>
    <xf numFmtId="0" fontId="25" fillId="36" borderId="17" xfId="0" applyFont="1" applyFill="1" applyBorder="1" applyAlignment="1">
      <alignment horizontal="right" vertical="center" wrapText="1"/>
    </xf>
    <xf numFmtId="0" fontId="25" fillId="36" borderId="18" xfId="0" applyFont="1" applyFill="1" applyBorder="1" applyAlignment="1">
      <alignment horizontal="right" vertical="center" wrapText="1"/>
    </xf>
    <xf numFmtId="0" fontId="0" fillId="0" borderId="19" xfId="0" applyBorder="1" applyAlignment="1">
      <alignment horizontal="right"/>
    </xf>
    <xf numFmtId="14" fontId="20" fillId="0" borderId="0" xfId="0" applyNumberFormat="1" applyFont="1" applyAlignment="1">
      <alignment horizontal="left" vertical="center"/>
    </xf>
    <xf numFmtId="0" fontId="24" fillId="39" borderId="11" xfId="0" applyFont="1" applyFill="1" applyBorder="1" applyAlignment="1">
      <alignment horizontal="center" vertical="top" wrapText="1"/>
    </xf>
    <xf numFmtId="49" fontId="25" fillId="26" borderId="11" xfId="0" applyNumberFormat="1" applyFont="1" applyFill="1" applyBorder="1" applyAlignment="1">
      <alignment horizontal="right" vertical="top"/>
    </xf>
    <xf numFmtId="0" fontId="24" fillId="26" borderId="11" xfId="0" applyFont="1" applyFill="1" applyBorder="1" applyAlignment="1">
      <alignment horizontal="center" vertical="top"/>
    </xf>
    <xf numFmtId="0" fontId="25" fillId="0" borderId="0" xfId="0" applyFont="1" applyAlignment="1">
      <alignment horizontal="center"/>
    </xf>
    <xf numFmtId="49" fontId="25" fillId="4" borderId="11" xfId="0" applyNumberFormat="1" applyFont="1" applyFill="1" applyBorder="1" applyAlignment="1">
      <alignment horizontal="right" vertical="top"/>
    </xf>
    <xf numFmtId="0" fontId="24" fillId="4" borderId="11" xfId="0" applyFont="1" applyFill="1" applyBorder="1" applyAlignment="1">
      <alignment horizontal="center" vertical="top" wrapText="1"/>
    </xf>
    <xf numFmtId="49" fontId="25" fillId="8" borderId="11" xfId="0" applyNumberFormat="1" applyFont="1" applyFill="1" applyBorder="1" applyAlignment="1">
      <alignment horizontal="right" vertical="top"/>
    </xf>
    <xf numFmtId="0" fontId="24" fillId="0" borderId="11" xfId="0" applyFont="1" applyBorder="1" applyAlignment="1">
      <alignment horizontal="center" vertical="center"/>
    </xf>
    <xf numFmtId="0" fontId="24" fillId="8" borderId="11" xfId="0" applyFont="1" applyFill="1" applyBorder="1" applyAlignment="1">
      <alignment horizontal="center" vertical="top" wrapText="1"/>
    </xf>
    <xf numFmtId="0" fontId="19" fillId="0" borderId="25" xfId="0" applyFont="1" applyBorder="1" applyAlignment="1">
      <alignment horizontal="left" vertical="top" wrapText="1"/>
    </xf>
    <xf numFmtId="0" fontId="19" fillId="0" borderId="0" xfId="0" applyFont="1" applyBorder="1" applyAlignment="1">
      <alignment horizontal="left" vertical="top" wrapText="1"/>
    </xf>
    <xf numFmtId="0" fontId="32" fillId="0" borderId="25" xfId="0" applyFont="1" applyBorder="1" applyAlignment="1">
      <alignment horizontal="left" vertical="top" wrapText="1"/>
    </xf>
    <xf numFmtId="0" fontId="32" fillId="0" borderId="0" xfId="0" applyFont="1" applyBorder="1" applyAlignment="1">
      <alignment horizontal="left" vertical="top" wrapText="1"/>
    </xf>
    <xf numFmtId="0" fontId="25" fillId="0" borderId="22" xfId="0" applyFont="1" applyFill="1" applyBorder="1" applyAlignment="1">
      <alignment horizontal="center" vertical="center" wrapText="1"/>
    </xf>
    <xf numFmtId="0" fontId="25" fillId="0" borderId="23" xfId="0" applyFont="1" applyFill="1" applyBorder="1" applyAlignment="1">
      <alignment horizontal="center" vertical="center" wrapText="1"/>
    </xf>
    <xf numFmtId="165" fontId="24" fillId="28" borderId="22" xfId="0" applyNumberFormat="1" applyFont="1" applyFill="1" applyBorder="1" applyAlignment="1">
      <alignment horizontal="center" vertical="center"/>
    </xf>
    <xf numFmtId="165" fontId="24" fillId="28" borderId="23" xfId="0" applyNumberFormat="1" applyFont="1" applyFill="1" applyBorder="1" applyAlignment="1">
      <alignment horizontal="center" vertical="center"/>
    </xf>
    <xf numFmtId="165" fontId="24" fillId="31" borderId="22" xfId="0" applyNumberFormat="1" applyFont="1" applyFill="1" applyBorder="1" applyAlignment="1">
      <alignment horizontal="center" vertical="center" wrapText="1"/>
    </xf>
    <xf numFmtId="165" fontId="24" fillId="31" borderId="23" xfId="0" applyNumberFormat="1" applyFont="1" applyFill="1" applyBorder="1" applyAlignment="1">
      <alignment horizontal="center" vertical="center" wrapText="1"/>
    </xf>
    <xf numFmtId="165" fontId="24" fillId="24" borderId="22" xfId="0" applyNumberFormat="1" applyFont="1" applyFill="1" applyBorder="1" applyAlignment="1">
      <alignment horizontal="center" vertical="center"/>
    </xf>
    <xf numFmtId="165" fontId="24" fillId="24" borderId="23" xfId="0" applyNumberFormat="1" applyFont="1" applyFill="1" applyBorder="1" applyAlignment="1">
      <alignment horizontal="center" vertical="center"/>
    </xf>
    <xf numFmtId="165" fontId="25" fillId="4" borderId="11" xfId="28" applyNumberFormat="1" applyFont="1" applyFill="1" applyBorder="1" applyAlignment="1">
      <alignment horizontal="center" vertical="top"/>
    </xf>
    <xf numFmtId="0" fontId="24" fillId="8" borderId="11" xfId="0" applyFont="1" applyFill="1" applyBorder="1" applyAlignment="1">
      <alignment horizontal="center" vertical="top"/>
    </xf>
    <xf numFmtId="49" fontId="25" fillId="41" borderId="11" xfId="0" applyNumberFormat="1" applyFont="1" applyFill="1" applyBorder="1" applyAlignment="1">
      <alignment horizontal="left" vertical="top" wrapText="1"/>
    </xf>
    <xf numFmtId="0" fontId="25" fillId="4" borderId="11" xfId="0" applyFont="1" applyFill="1" applyBorder="1" applyAlignment="1">
      <alignment horizontal="left" vertical="top" wrapText="1"/>
    </xf>
    <xf numFmtId="0" fontId="24" fillId="38" borderId="11" xfId="0" applyFont="1" applyFill="1" applyBorder="1" applyAlignment="1">
      <alignment horizontal="center" vertical="top" wrapText="1"/>
    </xf>
    <xf numFmtId="0" fontId="24" fillId="4" borderId="11" xfId="0" applyFont="1" applyFill="1" applyBorder="1" applyAlignment="1">
      <alignment vertical="top" wrapText="1"/>
    </xf>
    <xf numFmtId="0" fontId="24" fillId="8" borderId="11" xfId="0" applyFont="1" applyFill="1" applyBorder="1" applyAlignment="1">
      <alignment vertical="top"/>
    </xf>
    <xf numFmtId="0" fontId="25" fillId="8" borderId="11" xfId="0" applyFont="1" applyFill="1" applyBorder="1" applyAlignment="1">
      <alignment horizontal="left" vertical="top"/>
    </xf>
    <xf numFmtId="49" fontId="25" fillId="8" borderId="22" xfId="0" applyNumberFormat="1" applyFont="1" applyFill="1" applyBorder="1" applyAlignment="1">
      <alignment horizontal="center" vertical="top"/>
    </xf>
    <xf numFmtId="49" fontId="25" fillId="8" borderId="23" xfId="0" applyNumberFormat="1" applyFont="1" applyFill="1" applyBorder="1" applyAlignment="1">
      <alignment horizontal="center" vertical="top"/>
    </xf>
    <xf numFmtId="49" fontId="25" fillId="4" borderId="22" xfId="0" applyNumberFormat="1" applyFont="1" applyFill="1" applyBorder="1" applyAlignment="1">
      <alignment horizontal="center" vertical="top"/>
    </xf>
    <xf numFmtId="49" fontId="25" fillId="4" borderId="23" xfId="0" applyNumberFormat="1" applyFont="1" applyFill="1" applyBorder="1" applyAlignment="1">
      <alignment horizontal="center" vertical="top"/>
    </xf>
    <xf numFmtId="49" fontId="25" fillId="28" borderId="22" xfId="0" applyNumberFormat="1" applyFont="1" applyFill="1" applyBorder="1" applyAlignment="1">
      <alignment horizontal="center" vertical="top"/>
    </xf>
    <xf numFmtId="49" fontId="25" fillId="28" borderId="23" xfId="0" applyNumberFormat="1" applyFont="1" applyFill="1" applyBorder="1" applyAlignment="1">
      <alignment horizontal="center" vertical="top"/>
    </xf>
    <xf numFmtId="0" fontId="24" fillId="0" borderId="22" xfId="0" applyFont="1" applyFill="1" applyBorder="1" applyAlignment="1">
      <alignment horizontal="left" vertical="top" wrapText="1"/>
    </xf>
    <xf numFmtId="0" fontId="24" fillId="0" borderId="23" xfId="0" applyFont="1" applyFill="1" applyBorder="1" applyAlignment="1">
      <alignment horizontal="left" vertical="top" wrapText="1"/>
    </xf>
    <xf numFmtId="167" fontId="31" fillId="0" borderId="22" xfId="36" applyNumberFormat="1" applyFont="1" applyFill="1" applyBorder="1" applyAlignment="1">
      <alignment horizontal="center" vertical="top"/>
    </xf>
    <xf numFmtId="167" fontId="31" fillId="0" borderId="23" xfId="36" applyNumberFormat="1" applyFont="1" applyFill="1" applyBorder="1" applyAlignment="1">
      <alignment horizontal="center" vertical="top"/>
    </xf>
    <xf numFmtId="49" fontId="25" fillId="8" borderId="11" xfId="0" applyNumberFormat="1" applyFont="1" applyFill="1" applyBorder="1" applyAlignment="1">
      <alignment horizontal="center" vertical="top"/>
    </xf>
    <xf numFmtId="49" fontId="25" fillId="4" borderId="11" xfId="0" applyNumberFormat="1" applyFont="1" applyFill="1" applyBorder="1" applyAlignment="1">
      <alignment horizontal="center" vertical="top"/>
    </xf>
    <xf numFmtId="49" fontId="25" fillId="33" borderId="11" xfId="0" applyNumberFormat="1" applyFont="1" applyFill="1" applyBorder="1" applyAlignment="1">
      <alignment horizontal="center" vertical="top" wrapText="1"/>
    </xf>
    <xf numFmtId="0" fontId="24" fillId="33" borderId="11" xfId="0" applyFont="1" applyFill="1" applyBorder="1" applyAlignment="1">
      <alignment horizontal="left" vertical="top" wrapText="1"/>
    </xf>
    <xf numFmtId="49" fontId="24" fillId="33" borderId="11" xfId="36" applyNumberFormat="1" applyFont="1" applyFill="1" applyBorder="1" applyAlignment="1">
      <alignment horizontal="center" vertical="top" wrapText="1"/>
    </xf>
    <xf numFmtId="0" fontId="31" fillId="38" borderId="17" xfId="0" applyFont="1" applyFill="1" applyBorder="1" applyAlignment="1">
      <alignment horizontal="center" vertical="top" wrapText="1"/>
    </xf>
    <xf numFmtId="0" fontId="31" fillId="38" borderId="18" xfId="0" applyFont="1" applyFill="1" applyBorder="1" applyAlignment="1">
      <alignment horizontal="center" vertical="top" wrapText="1"/>
    </xf>
    <xf numFmtId="0" fontId="31" fillId="38" borderId="19" xfId="0" applyFont="1" applyFill="1" applyBorder="1" applyAlignment="1">
      <alignment horizontal="center" vertical="top" wrapText="1"/>
    </xf>
    <xf numFmtId="0" fontId="20" fillId="28" borderId="22" xfId="0" applyFont="1" applyFill="1" applyBorder="1" applyAlignment="1">
      <alignment horizontal="left" vertical="top" wrapText="1"/>
    </xf>
    <xf numFmtId="0" fontId="20" fillId="28" borderId="23" xfId="0" applyFont="1" applyFill="1" applyBorder="1" applyAlignment="1">
      <alignment horizontal="left" vertical="top" wrapText="1"/>
    </xf>
    <xf numFmtId="0" fontId="24" fillId="33" borderId="22" xfId="0" applyFont="1" applyFill="1" applyBorder="1" applyAlignment="1">
      <alignment horizontal="center" vertical="center" wrapText="1"/>
    </xf>
    <xf numFmtId="0" fontId="24" fillId="33" borderId="23" xfId="0" applyFont="1" applyFill="1" applyBorder="1" applyAlignment="1">
      <alignment horizontal="center" vertical="center" wrapText="1"/>
    </xf>
    <xf numFmtId="0" fontId="24" fillId="33" borderId="22" xfId="0" applyFont="1" applyFill="1" applyBorder="1" applyAlignment="1">
      <alignment horizontal="center" vertical="top" wrapText="1"/>
    </xf>
    <xf numFmtId="0" fontId="24" fillId="33" borderId="23" xfId="0" applyFont="1" applyFill="1" applyBorder="1" applyAlignment="1">
      <alignment horizontal="center" vertical="top" wrapText="1"/>
    </xf>
    <xf numFmtId="49" fontId="25" fillId="0" borderId="11" xfId="0" applyNumberFormat="1" applyFont="1" applyFill="1" applyBorder="1" applyAlignment="1">
      <alignment horizontal="center" vertical="top"/>
    </xf>
    <xf numFmtId="0" fontId="24" fillId="28" borderId="11" xfId="0" applyFont="1" applyFill="1" applyBorder="1" applyAlignment="1">
      <alignment horizontal="left" vertical="top" wrapText="1"/>
    </xf>
    <xf numFmtId="167" fontId="24" fillId="0" borderId="11" xfId="36" applyNumberFormat="1" applyFont="1" applyFill="1" applyBorder="1" applyAlignment="1">
      <alignment horizontal="center" vertical="top"/>
    </xf>
    <xf numFmtId="49" fontId="24" fillId="4" borderId="11" xfId="0" applyNumberFormat="1" applyFont="1" applyFill="1" applyBorder="1" applyAlignment="1">
      <alignment vertical="top" wrapText="1"/>
    </xf>
    <xf numFmtId="49" fontId="25" fillId="0" borderId="11" xfId="0" applyNumberFormat="1" applyFont="1" applyBorder="1" applyAlignment="1">
      <alignment horizontal="center" vertical="top"/>
    </xf>
    <xf numFmtId="0" fontId="24" fillId="0" borderId="11" xfId="0" applyFont="1" applyFill="1" applyBorder="1" applyAlignment="1">
      <alignment horizontal="left" vertical="top" wrapText="1"/>
    </xf>
    <xf numFmtId="167" fontId="24" fillId="0" borderId="11" xfId="36" applyNumberFormat="1" applyFont="1" applyBorder="1" applyAlignment="1">
      <alignment horizontal="center" vertical="top"/>
    </xf>
    <xf numFmtId="167" fontId="24" fillId="0" borderId="11" xfId="36" applyNumberFormat="1" applyFont="1" applyBorder="1" applyAlignment="1">
      <alignment horizontal="center" vertical="center"/>
    </xf>
    <xf numFmtId="0" fontId="24" fillId="37" borderId="11" xfId="0" applyFont="1" applyFill="1" applyBorder="1" applyAlignment="1">
      <alignment horizontal="center" vertical="top" wrapText="1"/>
    </xf>
    <xf numFmtId="49" fontId="25" fillId="28" borderId="11" xfId="0" applyNumberFormat="1" applyFont="1" applyFill="1" applyBorder="1" applyAlignment="1">
      <alignment horizontal="center" vertical="top"/>
    </xf>
    <xf numFmtId="0" fontId="24" fillId="0" borderId="11" xfId="0" applyFont="1" applyFill="1" applyBorder="1" applyAlignment="1">
      <alignment vertical="top" wrapText="1"/>
    </xf>
    <xf numFmtId="49" fontId="24" fillId="0" borderId="11" xfId="36" applyNumberFormat="1" applyFont="1" applyBorder="1" applyAlignment="1">
      <alignment horizontal="center" vertical="top"/>
    </xf>
    <xf numFmtId="49" fontId="25" fillId="4" borderId="11" xfId="0" applyNumberFormat="1" applyFont="1" applyFill="1" applyBorder="1" applyAlignment="1">
      <alignment horizontal="left" vertical="top"/>
    </xf>
    <xf numFmtId="0" fontId="24" fillId="28" borderId="22" xfId="0" applyFont="1" applyFill="1" applyBorder="1" applyAlignment="1">
      <alignment horizontal="center" vertical="center" wrapText="1"/>
    </xf>
    <xf numFmtId="0" fontId="24" fillId="28" borderId="23" xfId="0" applyFont="1" applyFill="1" applyBorder="1" applyAlignment="1">
      <alignment horizontal="center" vertical="center" wrapText="1"/>
    </xf>
    <xf numFmtId="0" fontId="24" fillId="27" borderId="22" xfId="0" applyFont="1" applyFill="1" applyBorder="1" applyAlignment="1">
      <alignment horizontal="center" vertical="center"/>
    </xf>
    <xf numFmtId="0" fontId="24" fillId="27" borderId="23" xfId="0" applyFont="1" applyFill="1" applyBorder="1" applyAlignment="1">
      <alignment horizontal="center" vertical="center"/>
    </xf>
    <xf numFmtId="0" fontId="20" fillId="27" borderId="11" xfId="0" applyFont="1" applyFill="1" applyBorder="1" applyAlignment="1">
      <alignment horizontal="left" vertical="top" wrapText="1"/>
    </xf>
    <xf numFmtId="167" fontId="24" fillId="0" borderId="22" xfId="36" applyNumberFormat="1" applyFont="1" applyBorder="1" applyAlignment="1">
      <alignment horizontal="center" vertical="top"/>
    </xf>
    <xf numFmtId="167" fontId="24" fillId="0" borderId="24" xfId="36" applyNumberFormat="1" applyFont="1" applyBorder="1" applyAlignment="1">
      <alignment horizontal="center" vertical="top"/>
    </xf>
    <xf numFmtId="167" fontId="24" fillId="0" borderId="23" xfId="36" applyNumberFormat="1" applyFont="1" applyBorder="1" applyAlignment="1">
      <alignment horizontal="center" vertical="top"/>
    </xf>
    <xf numFmtId="0" fontId="24" fillId="27" borderId="11" xfId="0" applyFont="1" applyFill="1" applyBorder="1" applyAlignment="1">
      <alignment horizontal="center" vertical="top" wrapText="1"/>
    </xf>
    <xf numFmtId="0" fontId="24" fillId="27" borderId="11" xfId="0" applyFont="1" applyFill="1" applyBorder="1" applyAlignment="1">
      <alignment horizontal="center" vertical="top"/>
    </xf>
    <xf numFmtId="0" fontId="24" fillId="0" borderId="11" xfId="0" applyFont="1" applyBorder="1" applyAlignment="1">
      <alignment horizontal="center" vertical="center" textRotation="90" wrapText="1"/>
    </xf>
    <xf numFmtId="0" fontId="20" fillId="0" borderId="11" xfId="0" applyFont="1" applyBorder="1" applyAlignment="1">
      <alignment horizontal="center" vertical="center" textRotation="90"/>
    </xf>
    <xf numFmtId="49" fontId="25" fillId="3" borderId="11" xfId="0" applyNumberFormat="1" applyFont="1" applyFill="1" applyBorder="1" applyAlignment="1">
      <alignment horizontal="left" vertical="top" wrapText="1"/>
    </xf>
    <xf numFmtId="0" fontId="24" fillId="0" borderId="11" xfId="0" applyFont="1" applyBorder="1" applyAlignment="1">
      <alignment horizontal="center" vertical="center" textRotation="90"/>
    </xf>
    <xf numFmtId="0" fontId="0" fillId="0" borderId="0" xfId="0" applyAlignment="1">
      <alignment vertical="center"/>
    </xf>
    <xf numFmtId="0" fontId="24" fillId="20" borderId="11" xfId="0" applyFont="1" applyFill="1" applyBorder="1" applyAlignment="1">
      <alignment horizontal="center" vertical="top" wrapText="1"/>
    </xf>
    <xf numFmtId="0" fontId="20" fillId="0" borderId="0" xfId="0" applyFont="1" applyBorder="1" applyAlignment="1">
      <alignment horizontal="left" vertical="top"/>
    </xf>
    <xf numFmtId="14" fontId="20" fillId="0" borderId="0" xfId="0" applyNumberFormat="1" applyFont="1" applyAlignment="1">
      <alignment vertical="top"/>
    </xf>
    <xf numFmtId="0" fontId="25" fillId="0" borderId="0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right" vertical="top"/>
    </xf>
    <xf numFmtId="0" fontId="24" fillId="0" borderId="11" xfId="0" applyFont="1" applyBorder="1" applyAlignment="1">
      <alignment horizontal="center" vertical="top" textRotation="90" wrapText="1"/>
    </xf>
    <xf numFmtId="0" fontId="24" fillId="0" borderId="11" xfId="0" applyFont="1" applyBorder="1" applyAlignment="1">
      <alignment horizontal="center" vertical="center" wrapText="1"/>
    </xf>
    <xf numFmtId="167" fontId="24" fillId="0" borderId="11" xfId="36" applyNumberFormat="1" applyFont="1" applyBorder="1" applyAlignment="1">
      <alignment horizontal="center" vertical="center" textRotation="90" wrapText="1"/>
    </xf>
    <xf numFmtId="0" fontId="25" fillId="26" borderId="11" xfId="0" applyFont="1" applyFill="1" applyBorder="1" applyAlignment="1">
      <alignment horizontal="left" vertical="top" wrapText="1"/>
    </xf>
    <xf numFmtId="0" fontId="25" fillId="0" borderId="0" xfId="28" applyFont="1" applyBorder="1" applyAlignment="1">
      <alignment horizontal="center" vertical="center"/>
    </xf>
    <xf numFmtId="0" fontId="22" fillId="0" borderId="0" xfId="28" applyFont="1" applyFill="1" applyBorder="1" applyAlignment="1">
      <alignment horizontal="left" vertical="top" wrapText="1"/>
    </xf>
    <xf numFmtId="0" fontId="24" fillId="0" borderId="14" xfId="28" applyFont="1" applyBorder="1" applyAlignment="1">
      <alignment horizontal="left" vertical="top" wrapText="1"/>
    </xf>
    <xf numFmtId="0" fontId="24" fillId="0" borderId="21" xfId="28" applyFont="1" applyBorder="1" applyAlignment="1">
      <alignment horizontal="left" vertical="top" wrapText="1"/>
    </xf>
    <xf numFmtId="0" fontId="24" fillId="0" borderId="13" xfId="28" applyFont="1" applyBorder="1" applyAlignment="1">
      <alignment horizontal="left" vertical="center" wrapText="1"/>
    </xf>
    <xf numFmtId="0" fontId="24" fillId="0" borderId="20" xfId="28" applyFont="1" applyBorder="1" applyAlignment="1">
      <alignment horizontal="left" vertical="center" wrapText="1"/>
    </xf>
    <xf numFmtId="0" fontId="24" fillId="0" borderId="11" xfId="28" applyFont="1" applyBorder="1" applyAlignment="1">
      <alignment horizontal="left" vertical="top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cel Built-in Normal" xfId="28"/>
    <cellStyle name="Excel Built-in Normal 1" xfId="44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Įprastas" xfId="0" builtinId="0"/>
    <cellStyle name="Kablelis" xfId="36" builtinId="3"/>
    <cellStyle name="Linked Cell" xfId="37"/>
    <cellStyle name="Neutral" xfId="38"/>
    <cellStyle name="Note" xfId="39"/>
    <cellStyle name="Output" xfId="40"/>
    <cellStyle name="Title" xfId="41"/>
    <cellStyle name="Total" xfId="42"/>
    <cellStyle name="Warning Text" xfId="4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CCCCC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FF"/>
      <color rgb="FFCCFFCC"/>
      <color rgb="FFFF0000"/>
      <color rgb="FFFF66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F99"/>
  <sheetViews>
    <sheetView tabSelected="1" topLeftCell="D10" zoomScale="160" zoomScaleNormal="160" workbookViewId="0">
      <selection activeCell="R13" sqref="R13"/>
    </sheetView>
  </sheetViews>
  <sheetFormatPr defaultRowHeight="12.75" x14ac:dyDescent="0.2"/>
  <cols>
    <col min="1" max="1" width="5.42578125" customWidth="1"/>
    <col min="2" max="3" width="6.5703125" customWidth="1"/>
    <col min="4" max="4" width="21" customWidth="1"/>
    <col min="5" max="5" width="7.85546875" customWidth="1"/>
    <col min="7" max="7" width="10.140625" customWidth="1"/>
    <col min="8" max="8" width="9.7109375" customWidth="1"/>
    <col min="9" max="9" width="10" customWidth="1"/>
    <col min="11" max="11" width="9" customWidth="1"/>
    <col min="12" max="12" width="19.85546875" customWidth="1"/>
    <col min="13" max="13" width="6.7109375" customWidth="1"/>
    <col min="14" max="14" width="6.85546875" customWidth="1"/>
    <col min="15" max="15" width="8.28515625" customWidth="1"/>
  </cols>
  <sheetData>
    <row r="1" spans="1:240" ht="15" customHeight="1" x14ac:dyDescent="0.2">
      <c r="A1" s="1"/>
      <c r="B1" s="1"/>
      <c r="C1" s="1"/>
      <c r="D1" s="1"/>
      <c r="E1" s="122"/>
      <c r="F1" s="2"/>
      <c r="G1" s="96"/>
      <c r="H1" s="96"/>
      <c r="I1" s="23"/>
      <c r="J1" s="23"/>
      <c r="K1" s="23"/>
      <c r="L1" s="121" t="s">
        <v>113</v>
      </c>
      <c r="M1" s="121"/>
      <c r="N1" s="121"/>
      <c r="O1" s="121"/>
      <c r="P1" s="120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</row>
    <row r="2" spans="1:240" ht="15" customHeight="1" x14ac:dyDescent="0.2">
      <c r="A2" s="1"/>
      <c r="B2" s="1"/>
      <c r="C2" s="1"/>
      <c r="D2" s="1"/>
      <c r="E2" s="122"/>
      <c r="F2" s="2"/>
      <c r="G2" s="96"/>
      <c r="H2" s="96"/>
      <c r="I2" s="23"/>
      <c r="J2" s="23"/>
      <c r="K2" s="23"/>
      <c r="L2" s="151" t="s">
        <v>114</v>
      </c>
      <c r="M2" s="151"/>
      <c r="N2" s="232"/>
      <c r="O2" s="121"/>
      <c r="P2" s="120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</row>
    <row r="3" spans="1:240" ht="15" customHeight="1" x14ac:dyDescent="0.2">
      <c r="A3" s="1"/>
      <c r="B3" s="1"/>
      <c r="C3" s="1"/>
      <c r="D3" s="1"/>
      <c r="E3" s="122"/>
      <c r="F3" s="2"/>
      <c r="G3" s="96"/>
      <c r="H3" s="96"/>
      <c r="I3" s="23"/>
      <c r="J3" s="23"/>
      <c r="K3" s="23"/>
      <c r="L3" s="121" t="s">
        <v>115</v>
      </c>
      <c r="M3" s="121"/>
      <c r="N3" s="121"/>
      <c r="O3" s="121"/>
      <c r="P3" s="120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</row>
    <row r="4" spans="1:240" ht="15" customHeight="1" x14ac:dyDescent="0.2">
      <c r="A4" s="1"/>
      <c r="B4" s="1"/>
      <c r="C4" s="1"/>
      <c r="D4" s="1"/>
      <c r="E4" s="122"/>
      <c r="F4" s="2"/>
      <c r="G4" s="96"/>
      <c r="H4" s="96"/>
      <c r="I4" s="23"/>
      <c r="J4" s="23"/>
      <c r="K4" s="23"/>
      <c r="L4" s="151" t="s">
        <v>116</v>
      </c>
      <c r="M4" s="151"/>
      <c r="N4" s="232"/>
      <c r="O4" s="121"/>
      <c r="P4" s="120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</row>
    <row r="5" spans="1:240" ht="13.5" customHeight="1" x14ac:dyDescent="0.2">
      <c r="A5" s="1"/>
      <c r="B5" s="1"/>
      <c r="C5" s="1"/>
      <c r="D5" s="1"/>
      <c r="E5" s="122"/>
      <c r="F5" s="2"/>
      <c r="G5" s="96"/>
      <c r="H5" s="96"/>
      <c r="I5" s="23"/>
      <c r="J5" s="23"/>
      <c r="K5" s="23"/>
      <c r="L5" s="151" t="s">
        <v>129</v>
      </c>
      <c r="M5" s="151"/>
      <c r="N5" s="151"/>
      <c r="O5" s="151"/>
      <c r="P5" s="120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</row>
    <row r="6" spans="1:240" ht="12" customHeight="1" x14ac:dyDescent="0.2">
      <c r="A6" s="1"/>
      <c r="B6" s="1"/>
      <c r="C6" s="1"/>
      <c r="D6" s="1"/>
      <c r="E6" s="122"/>
      <c r="F6" s="2"/>
      <c r="G6" s="96"/>
      <c r="H6" s="96"/>
      <c r="I6" s="23"/>
      <c r="J6" s="23"/>
      <c r="K6" s="23"/>
      <c r="L6" s="97"/>
      <c r="M6" s="97"/>
      <c r="N6" s="97"/>
      <c r="O6" s="97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</row>
    <row r="7" spans="1:240" ht="15" x14ac:dyDescent="0.2">
      <c r="A7" s="58"/>
      <c r="B7" s="58"/>
      <c r="C7" s="58"/>
      <c r="D7" s="58"/>
      <c r="E7" s="59"/>
      <c r="F7" s="59"/>
      <c r="G7" s="58"/>
      <c r="H7" s="58"/>
      <c r="I7" s="58"/>
      <c r="J7" s="58"/>
      <c r="K7" s="58"/>
      <c r="L7" s="234" t="s">
        <v>89</v>
      </c>
      <c r="M7" s="234"/>
      <c r="N7" s="234"/>
      <c r="O7" s="234"/>
    </row>
    <row r="8" spans="1:240" ht="15" x14ac:dyDescent="0.2">
      <c r="A8" s="58"/>
      <c r="B8" s="58"/>
      <c r="C8" s="58"/>
      <c r="D8" s="58"/>
      <c r="E8" s="59"/>
      <c r="F8" s="59"/>
      <c r="G8" s="58"/>
      <c r="H8" s="58"/>
      <c r="I8" s="58"/>
      <c r="J8" s="58"/>
      <c r="K8" s="58"/>
      <c r="L8" s="234" t="s">
        <v>81</v>
      </c>
      <c r="M8" s="234"/>
      <c r="N8" s="234"/>
      <c r="O8" s="234"/>
    </row>
    <row r="9" spans="1:240" ht="15" x14ac:dyDescent="0.2">
      <c r="A9" s="1"/>
      <c r="B9" s="1"/>
      <c r="C9" s="1"/>
      <c r="D9" s="1"/>
      <c r="E9" s="122"/>
      <c r="F9" s="2"/>
      <c r="G9" s="23"/>
      <c r="H9" s="23"/>
      <c r="I9" s="23"/>
      <c r="J9" s="23"/>
      <c r="K9" s="23"/>
      <c r="L9" s="235" t="s">
        <v>80</v>
      </c>
      <c r="M9" s="235"/>
      <c r="N9" s="235"/>
      <c r="O9" s="235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</row>
    <row r="10" spans="1:240" ht="15" x14ac:dyDescent="0.2">
      <c r="A10" s="1"/>
      <c r="B10" s="1"/>
      <c r="C10" s="1"/>
      <c r="D10" s="1"/>
      <c r="E10" s="122"/>
      <c r="F10" s="2"/>
      <c r="G10" s="23"/>
      <c r="H10" s="23"/>
      <c r="I10" s="23"/>
      <c r="J10" s="23"/>
      <c r="K10" s="23"/>
      <c r="L10" s="235" t="s">
        <v>79</v>
      </c>
      <c r="M10" s="235"/>
      <c r="N10" s="235"/>
      <c r="O10" s="235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</row>
    <row r="11" spans="1:240" x14ac:dyDescent="0.2">
      <c r="A11" s="1"/>
      <c r="B11" s="1"/>
      <c r="C11" s="1"/>
      <c r="D11" s="1"/>
      <c r="E11" s="122"/>
      <c r="F11" s="2"/>
      <c r="G11" s="23"/>
      <c r="H11" s="23"/>
      <c r="I11" s="23"/>
      <c r="J11" s="23"/>
      <c r="K11" s="23"/>
      <c r="L11" s="61"/>
      <c r="M11" s="61"/>
      <c r="N11" s="61"/>
      <c r="O11" s="61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</row>
    <row r="12" spans="1:240" ht="14.1" customHeight="1" x14ac:dyDescent="0.2">
      <c r="A12" s="236" t="s">
        <v>82</v>
      </c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</row>
    <row r="13" spans="1:240" ht="17.25" customHeight="1" x14ac:dyDescent="0.2">
      <c r="A13" s="236" t="s">
        <v>0</v>
      </c>
      <c r="B13" s="236"/>
      <c r="C13" s="236"/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</row>
    <row r="14" spans="1:240" ht="18.75" customHeight="1" x14ac:dyDescent="0.2">
      <c r="A14" s="19"/>
      <c r="B14" s="19"/>
      <c r="C14" s="19"/>
      <c r="D14" s="19"/>
      <c r="E14" s="20"/>
      <c r="F14" s="21"/>
      <c r="G14" s="24"/>
      <c r="H14" s="24"/>
      <c r="I14" s="24"/>
      <c r="J14" s="24"/>
      <c r="K14" s="24"/>
      <c r="L14" s="237" t="s">
        <v>40</v>
      </c>
      <c r="M14" s="237"/>
      <c r="N14" s="237"/>
      <c r="O14" s="237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</row>
    <row r="15" spans="1:240" ht="41.25" customHeight="1" x14ac:dyDescent="0.2">
      <c r="A15" s="238" t="s">
        <v>1</v>
      </c>
      <c r="B15" s="238" t="s">
        <v>2</v>
      </c>
      <c r="C15" s="238" t="s">
        <v>3</v>
      </c>
      <c r="D15" s="239" t="s">
        <v>4</v>
      </c>
      <c r="E15" s="240" t="s">
        <v>5</v>
      </c>
      <c r="F15" s="228" t="s">
        <v>6</v>
      </c>
      <c r="G15" s="228" t="s">
        <v>128</v>
      </c>
      <c r="H15" s="228" t="s">
        <v>109</v>
      </c>
      <c r="I15" s="228" t="s">
        <v>110</v>
      </c>
      <c r="J15" s="228" t="s">
        <v>70</v>
      </c>
      <c r="K15" s="228" t="s">
        <v>83</v>
      </c>
      <c r="L15" s="159" t="s">
        <v>7</v>
      </c>
      <c r="M15" s="159"/>
      <c r="N15" s="159"/>
      <c r="O15" s="159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</row>
    <row r="16" spans="1:240" ht="15" customHeight="1" x14ac:dyDescent="0.2">
      <c r="A16" s="238"/>
      <c r="B16" s="238"/>
      <c r="C16" s="238"/>
      <c r="D16" s="239"/>
      <c r="E16" s="240"/>
      <c r="F16" s="228"/>
      <c r="G16" s="228"/>
      <c r="H16" s="228"/>
      <c r="I16" s="228"/>
      <c r="J16" s="228"/>
      <c r="K16" s="228"/>
      <c r="L16" s="229" t="s">
        <v>9</v>
      </c>
      <c r="M16" s="231" t="s">
        <v>42</v>
      </c>
      <c r="N16" s="231" t="s">
        <v>54</v>
      </c>
      <c r="O16" s="231" t="s">
        <v>84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</row>
    <row r="17" spans="1:213" ht="100.7" customHeight="1" x14ac:dyDescent="0.2">
      <c r="A17" s="238"/>
      <c r="B17" s="238"/>
      <c r="C17" s="238"/>
      <c r="D17" s="239"/>
      <c r="E17" s="240"/>
      <c r="F17" s="228"/>
      <c r="G17" s="228"/>
      <c r="H17" s="228"/>
      <c r="I17" s="228"/>
      <c r="J17" s="228"/>
      <c r="K17" s="228"/>
      <c r="L17" s="229"/>
      <c r="M17" s="231"/>
      <c r="N17" s="231"/>
      <c r="O17" s="231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</row>
    <row r="18" spans="1:213" ht="18" customHeight="1" x14ac:dyDescent="0.2">
      <c r="A18" s="45">
        <v>1</v>
      </c>
      <c r="B18" s="45">
        <v>2</v>
      </c>
      <c r="C18" s="45">
        <v>3</v>
      </c>
      <c r="D18" s="46">
        <v>4</v>
      </c>
      <c r="E18" s="47">
        <v>5</v>
      </c>
      <c r="F18" s="46">
        <v>6</v>
      </c>
      <c r="G18" s="46">
        <v>7</v>
      </c>
      <c r="H18" s="46">
        <v>8</v>
      </c>
      <c r="I18" s="46">
        <v>9</v>
      </c>
      <c r="J18" s="46">
        <v>12</v>
      </c>
      <c r="K18" s="46">
        <v>13</v>
      </c>
      <c r="L18" s="48">
        <v>14</v>
      </c>
      <c r="M18" s="48">
        <v>15</v>
      </c>
      <c r="N18" s="48">
        <v>16</v>
      </c>
      <c r="O18" s="48">
        <v>17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</row>
    <row r="19" spans="1:213" ht="21" customHeight="1" x14ac:dyDescent="0.2">
      <c r="A19" s="230" t="s">
        <v>72</v>
      </c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</row>
    <row r="20" spans="1:213" ht="16.5" customHeight="1" x14ac:dyDescent="0.2">
      <c r="A20" s="241" t="s">
        <v>38</v>
      </c>
      <c r="B20" s="241"/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</row>
    <row r="21" spans="1:213" ht="15" customHeight="1" x14ac:dyDescent="0.2">
      <c r="A21" s="68" t="s">
        <v>10</v>
      </c>
      <c r="B21" s="180" t="s">
        <v>11</v>
      </c>
      <c r="C21" s="180"/>
      <c r="D21" s="180"/>
      <c r="E21" s="180"/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</row>
    <row r="22" spans="1:213" ht="21" customHeight="1" x14ac:dyDescent="0.2">
      <c r="A22" s="116" t="s">
        <v>10</v>
      </c>
      <c r="B22" s="117" t="s">
        <v>10</v>
      </c>
      <c r="C22" s="176" t="s">
        <v>12</v>
      </c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76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</row>
    <row r="23" spans="1:213" ht="43.5" customHeight="1" x14ac:dyDescent="0.2">
      <c r="A23" s="191" t="s">
        <v>10</v>
      </c>
      <c r="B23" s="192" t="s">
        <v>10</v>
      </c>
      <c r="C23" s="209" t="s">
        <v>10</v>
      </c>
      <c r="D23" s="194" t="s">
        <v>73</v>
      </c>
      <c r="E23" s="211" t="s">
        <v>13</v>
      </c>
      <c r="F23" s="69" t="s">
        <v>90</v>
      </c>
      <c r="G23" s="57">
        <v>57.4</v>
      </c>
      <c r="H23" s="60">
        <v>6</v>
      </c>
      <c r="I23" s="123">
        <v>6</v>
      </c>
      <c r="J23" s="60">
        <v>200</v>
      </c>
      <c r="K23" s="60">
        <v>30</v>
      </c>
      <c r="L23" s="70" t="s">
        <v>50</v>
      </c>
      <c r="M23" s="71">
        <v>1</v>
      </c>
      <c r="N23" s="71">
        <v>1</v>
      </c>
      <c r="O23" s="71">
        <v>1</v>
      </c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</row>
    <row r="24" spans="1:213" ht="24" customHeight="1" x14ac:dyDescent="0.2">
      <c r="A24" s="191"/>
      <c r="B24" s="192"/>
      <c r="C24" s="209"/>
      <c r="D24" s="194"/>
      <c r="E24" s="211"/>
      <c r="F24" s="72" t="s">
        <v>8</v>
      </c>
      <c r="G24" s="51">
        <f>SUM(G23:G23)</f>
        <v>57.4</v>
      </c>
      <c r="H24" s="51">
        <f>H23</f>
        <v>6</v>
      </c>
      <c r="I24" s="51">
        <f t="shared" ref="I24:K24" si="0">SUM(I23:I23)</f>
        <v>6</v>
      </c>
      <c r="J24" s="51">
        <f t="shared" si="0"/>
        <v>200</v>
      </c>
      <c r="K24" s="51">
        <f t="shared" si="0"/>
        <v>30</v>
      </c>
      <c r="L24" s="233"/>
      <c r="M24" s="233"/>
      <c r="N24" s="233"/>
      <c r="O24" s="23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</row>
    <row r="25" spans="1:213" ht="26.25" customHeight="1" x14ac:dyDescent="0.2">
      <c r="A25" s="191" t="s">
        <v>10</v>
      </c>
      <c r="B25" s="192" t="s">
        <v>10</v>
      </c>
      <c r="C25" s="209" t="s">
        <v>15</v>
      </c>
      <c r="D25" s="210" t="s">
        <v>61</v>
      </c>
      <c r="E25" s="223" t="s">
        <v>13</v>
      </c>
      <c r="F25" s="73" t="s">
        <v>90</v>
      </c>
      <c r="G25" s="74">
        <v>108.9</v>
      </c>
      <c r="H25" s="74"/>
      <c r="I25" s="124">
        <v>21.8</v>
      </c>
      <c r="J25" s="55"/>
      <c r="K25" s="55"/>
      <c r="L25" s="222" t="s">
        <v>36</v>
      </c>
      <c r="M25" s="226">
        <v>2</v>
      </c>
      <c r="N25" s="227">
        <v>3</v>
      </c>
      <c r="O25" s="227">
        <v>3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</row>
    <row r="26" spans="1:213" ht="27.75" customHeight="1" x14ac:dyDescent="0.2">
      <c r="A26" s="191"/>
      <c r="B26" s="192"/>
      <c r="C26" s="209"/>
      <c r="D26" s="210"/>
      <c r="E26" s="224"/>
      <c r="F26" s="75" t="s">
        <v>120</v>
      </c>
      <c r="G26" s="76">
        <v>140.4</v>
      </c>
      <c r="H26" s="76">
        <v>100</v>
      </c>
      <c r="I26" s="140">
        <v>48.8</v>
      </c>
      <c r="J26" s="55">
        <v>70</v>
      </c>
      <c r="K26" s="55">
        <v>150</v>
      </c>
      <c r="L26" s="222"/>
      <c r="M26" s="226"/>
      <c r="N26" s="227"/>
      <c r="O26" s="227"/>
      <c r="P26" s="115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</row>
    <row r="27" spans="1:213" ht="19.5" customHeight="1" x14ac:dyDescent="0.2">
      <c r="A27" s="191"/>
      <c r="B27" s="192"/>
      <c r="C27" s="209"/>
      <c r="D27" s="210"/>
      <c r="E27" s="225"/>
      <c r="F27" s="72" t="s">
        <v>16</v>
      </c>
      <c r="G27" s="56">
        <f t="shared" ref="G27:K27" si="1">SUM(G25:G26)</f>
        <v>249.3</v>
      </c>
      <c r="H27" s="56">
        <f t="shared" si="1"/>
        <v>100</v>
      </c>
      <c r="I27" s="56">
        <f t="shared" si="1"/>
        <v>70.599999999999994</v>
      </c>
      <c r="J27" s="56">
        <f t="shared" si="1"/>
        <v>70</v>
      </c>
      <c r="K27" s="56">
        <f t="shared" si="1"/>
        <v>150</v>
      </c>
      <c r="L27" s="152"/>
      <c r="M27" s="152"/>
      <c r="N27" s="152"/>
      <c r="O27" s="152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</row>
    <row r="28" spans="1:213" ht="45" x14ac:dyDescent="0.2">
      <c r="A28" s="191" t="s">
        <v>10</v>
      </c>
      <c r="B28" s="192" t="s">
        <v>10</v>
      </c>
      <c r="C28" s="209" t="s">
        <v>22</v>
      </c>
      <c r="D28" s="210" t="s">
        <v>62</v>
      </c>
      <c r="E28" s="211" t="s">
        <v>13</v>
      </c>
      <c r="F28" s="52" t="s">
        <v>90</v>
      </c>
      <c r="G28" s="44"/>
      <c r="H28" s="44">
        <v>27</v>
      </c>
      <c r="I28" s="77">
        <v>27</v>
      </c>
      <c r="J28" s="78"/>
      <c r="K28" s="78"/>
      <c r="L28" s="79" t="s">
        <v>39</v>
      </c>
      <c r="M28" s="66">
        <v>1</v>
      </c>
      <c r="N28" s="80"/>
      <c r="O28" s="80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</row>
    <row r="29" spans="1:213" ht="19.5" customHeight="1" x14ac:dyDescent="0.2">
      <c r="A29" s="191"/>
      <c r="B29" s="192"/>
      <c r="C29" s="209"/>
      <c r="D29" s="210"/>
      <c r="E29" s="211"/>
      <c r="F29" s="72" t="s">
        <v>16</v>
      </c>
      <c r="G29" s="56">
        <f>SUM(G28)</f>
        <v>0</v>
      </c>
      <c r="H29" s="56">
        <f>SUM(H28)</f>
        <v>27</v>
      </c>
      <c r="I29" s="56">
        <f t="shared" ref="I29:K29" si="2">SUM(I28)</f>
        <v>27</v>
      </c>
      <c r="J29" s="56">
        <f t="shared" si="2"/>
        <v>0</v>
      </c>
      <c r="K29" s="56">
        <f t="shared" si="2"/>
        <v>0</v>
      </c>
      <c r="L29" s="213"/>
      <c r="M29" s="213"/>
      <c r="N29" s="213"/>
      <c r="O29" s="21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</row>
    <row r="30" spans="1:213" ht="60" customHeight="1" x14ac:dyDescent="0.2">
      <c r="A30" s="191" t="s">
        <v>10</v>
      </c>
      <c r="B30" s="192" t="s">
        <v>10</v>
      </c>
      <c r="C30" s="209" t="s">
        <v>17</v>
      </c>
      <c r="D30" s="210" t="s">
        <v>69</v>
      </c>
      <c r="E30" s="211" t="s">
        <v>13</v>
      </c>
      <c r="F30" s="52" t="s">
        <v>90</v>
      </c>
      <c r="G30" s="44">
        <v>1</v>
      </c>
      <c r="H30" s="44">
        <v>3.7</v>
      </c>
      <c r="I30" s="95">
        <v>3.7</v>
      </c>
      <c r="J30" s="55">
        <v>11.2</v>
      </c>
      <c r="K30" s="55">
        <v>10</v>
      </c>
      <c r="L30" s="35" t="s">
        <v>37</v>
      </c>
      <c r="M30" s="218">
        <v>150</v>
      </c>
      <c r="N30" s="220">
        <v>130</v>
      </c>
      <c r="O30" s="218">
        <v>100</v>
      </c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</row>
    <row r="31" spans="1:213" ht="92.25" customHeight="1" x14ac:dyDescent="0.2">
      <c r="A31" s="191"/>
      <c r="B31" s="192"/>
      <c r="C31" s="209"/>
      <c r="D31" s="210"/>
      <c r="E31" s="211"/>
      <c r="F31" s="75" t="s">
        <v>120</v>
      </c>
      <c r="G31" s="81">
        <v>116.5</v>
      </c>
      <c r="H31" s="81">
        <v>52.5</v>
      </c>
      <c r="I31" s="141">
        <v>103.7</v>
      </c>
      <c r="J31" s="81">
        <v>56.1</v>
      </c>
      <c r="K31" s="81">
        <v>60</v>
      </c>
      <c r="L31" s="38" t="s">
        <v>52</v>
      </c>
      <c r="M31" s="219"/>
      <c r="N31" s="221"/>
      <c r="O31" s="219"/>
      <c r="P31" s="115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</row>
    <row r="32" spans="1:213" ht="24" customHeight="1" x14ac:dyDescent="0.2">
      <c r="A32" s="191"/>
      <c r="B32" s="192"/>
      <c r="C32" s="209"/>
      <c r="D32" s="210"/>
      <c r="E32" s="211"/>
      <c r="F32" s="72" t="s">
        <v>16</v>
      </c>
      <c r="G32" s="51">
        <f>SUM(G30:G31)</f>
        <v>117.5</v>
      </c>
      <c r="H32" s="51">
        <f>SUM(H30:H31)</f>
        <v>56.2</v>
      </c>
      <c r="I32" s="51">
        <f t="shared" ref="I32:K32" si="3">SUM(I30:I31)</f>
        <v>107.4</v>
      </c>
      <c r="J32" s="51">
        <f t="shared" si="3"/>
        <v>67.3</v>
      </c>
      <c r="K32" s="51">
        <f t="shared" si="3"/>
        <v>70</v>
      </c>
      <c r="L32" s="177"/>
      <c r="M32" s="177"/>
      <c r="N32" s="177"/>
      <c r="O32" s="177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</row>
    <row r="33" spans="1:213" ht="24" customHeight="1" x14ac:dyDescent="0.2">
      <c r="A33" s="116" t="s">
        <v>10</v>
      </c>
      <c r="B33" s="117" t="s">
        <v>10</v>
      </c>
      <c r="C33" s="156" t="s">
        <v>18</v>
      </c>
      <c r="D33" s="156"/>
      <c r="E33" s="156"/>
      <c r="F33" s="156"/>
      <c r="G33" s="82">
        <f t="shared" ref="G33:K33" si="4">SUM(G24,G27,G29,G32)</f>
        <v>424.2</v>
      </c>
      <c r="H33" s="82">
        <f t="shared" si="4"/>
        <v>189.2</v>
      </c>
      <c r="I33" s="82">
        <f t="shared" si="4"/>
        <v>211</v>
      </c>
      <c r="J33" s="82">
        <f t="shared" si="4"/>
        <v>337.3</v>
      </c>
      <c r="K33" s="82">
        <f t="shared" si="4"/>
        <v>250</v>
      </c>
      <c r="L33" s="178"/>
      <c r="M33" s="178"/>
      <c r="N33" s="178"/>
      <c r="O33" s="178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</row>
    <row r="34" spans="1:213" ht="21" customHeight="1" x14ac:dyDescent="0.2">
      <c r="A34" s="116" t="s">
        <v>10</v>
      </c>
      <c r="B34" s="158" t="s">
        <v>19</v>
      </c>
      <c r="C34" s="158"/>
      <c r="D34" s="158"/>
      <c r="E34" s="158"/>
      <c r="F34" s="158"/>
      <c r="G34" s="83">
        <f t="shared" ref="G34:K34" si="5">SUM(G33)</f>
        <v>424.2</v>
      </c>
      <c r="H34" s="83">
        <f t="shared" si="5"/>
        <v>189.2</v>
      </c>
      <c r="I34" s="83">
        <f t="shared" si="5"/>
        <v>211</v>
      </c>
      <c r="J34" s="83">
        <f t="shared" si="5"/>
        <v>337.3</v>
      </c>
      <c r="K34" s="83">
        <f t="shared" si="5"/>
        <v>250</v>
      </c>
      <c r="L34" s="179"/>
      <c r="M34" s="179"/>
      <c r="N34" s="179"/>
      <c r="O34" s="179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</row>
    <row r="35" spans="1:213" ht="21" customHeight="1" x14ac:dyDescent="0.2">
      <c r="A35" s="68" t="s">
        <v>15</v>
      </c>
      <c r="B35" s="180" t="s">
        <v>20</v>
      </c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80"/>
      <c r="O35" s="180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</row>
    <row r="36" spans="1:213" ht="24.75" customHeight="1" x14ac:dyDescent="0.2">
      <c r="A36" s="116" t="s">
        <v>15</v>
      </c>
      <c r="B36" s="117" t="s">
        <v>10</v>
      </c>
      <c r="C36" s="217" t="s">
        <v>21</v>
      </c>
      <c r="D36" s="217"/>
      <c r="E36" s="217"/>
      <c r="F36" s="217"/>
      <c r="G36" s="217"/>
      <c r="H36" s="217"/>
      <c r="I36" s="217"/>
      <c r="J36" s="217"/>
      <c r="K36" s="217"/>
      <c r="L36" s="217"/>
      <c r="M36" s="217"/>
      <c r="N36" s="217"/>
      <c r="O36" s="217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</row>
    <row r="37" spans="1:213" ht="51.75" customHeight="1" x14ac:dyDescent="0.2">
      <c r="A37" s="191" t="s">
        <v>15</v>
      </c>
      <c r="B37" s="192" t="s">
        <v>10</v>
      </c>
      <c r="C37" s="209" t="s">
        <v>10</v>
      </c>
      <c r="D37" s="215" t="s">
        <v>74</v>
      </c>
      <c r="E37" s="216" t="s">
        <v>13</v>
      </c>
      <c r="F37" s="52" t="s">
        <v>90</v>
      </c>
      <c r="G37" s="44"/>
      <c r="H37" s="44">
        <v>93.5</v>
      </c>
      <c r="I37" s="95">
        <v>103.2</v>
      </c>
      <c r="J37" s="84">
        <v>250</v>
      </c>
      <c r="K37" s="84">
        <v>200</v>
      </c>
      <c r="L37" s="35" t="s">
        <v>63</v>
      </c>
      <c r="M37" s="113">
        <v>4</v>
      </c>
      <c r="N37" s="107">
        <v>2</v>
      </c>
      <c r="O37" s="114">
        <v>3</v>
      </c>
      <c r="P37" s="161"/>
      <c r="Q37" s="162"/>
      <c r="R37" s="162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</row>
    <row r="38" spans="1:213" ht="33.75" customHeight="1" x14ac:dyDescent="0.2">
      <c r="A38" s="191"/>
      <c r="B38" s="192"/>
      <c r="C38" s="209"/>
      <c r="D38" s="215"/>
      <c r="E38" s="216"/>
      <c r="F38" s="165" t="s">
        <v>120</v>
      </c>
      <c r="G38" s="167">
        <v>38.700000000000003</v>
      </c>
      <c r="H38" s="128"/>
      <c r="I38" s="169"/>
      <c r="J38" s="171"/>
      <c r="K38" s="171"/>
      <c r="L38" s="125" t="s">
        <v>111</v>
      </c>
      <c r="M38" s="113">
        <v>1</v>
      </c>
      <c r="N38" s="111"/>
      <c r="O38" s="112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</row>
    <row r="39" spans="1:213" ht="33.75" customHeight="1" x14ac:dyDescent="0.2">
      <c r="A39" s="191"/>
      <c r="B39" s="192"/>
      <c r="C39" s="209"/>
      <c r="D39" s="215"/>
      <c r="E39" s="216"/>
      <c r="F39" s="166"/>
      <c r="G39" s="168"/>
      <c r="H39" s="129"/>
      <c r="I39" s="170"/>
      <c r="J39" s="172"/>
      <c r="K39" s="172"/>
      <c r="L39" s="35" t="s">
        <v>112</v>
      </c>
      <c r="M39" s="126">
        <v>100</v>
      </c>
      <c r="N39" s="111"/>
      <c r="O39" s="112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</row>
    <row r="40" spans="1:213" ht="21" customHeight="1" x14ac:dyDescent="0.2">
      <c r="A40" s="191"/>
      <c r="B40" s="192"/>
      <c r="C40" s="209"/>
      <c r="D40" s="215"/>
      <c r="E40" s="216"/>
      <c r="F40" s="72" t="s">
        <v>16</v>
      </c>
      <c r="G40" s="51">
        <f>SUM(G37:G38)</f>
        <v>38.700000000000003</v>
      </c>
      <c r="H40" s="51">
        <f>SUM(H37:H38)</f>
        <v>93.5</v>
      </c>
      <c r="I40" s="51">
        <f t="shared" ref="I40:K40" si="6">SUM(I37:I38)</f>
        <v>103.2</v>
      </c>
      <c r="J40" s="51">
        <f t="shared" si="6"/>
        <v>250</v>
      </c>
      <c r="K40" s="51">
        <f t="shared" si="6"/>
        <v>200</v>
      </c>
      <c r="L40" s="177"/>
      <c r="M40" s="177"/>
      <c r="N40" s="177"/>
      <c r="O40" s="177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</row>
    <row r="41" spans="1:213" ht="132" customHeight="1" x14ac:dyDescent="0.2">
      <c r="A41" s="191" t="s">
        <v>15</v>
      </c>
      <c r="B41" s="192" t="s">
        <v>10</v>
      </c>
      <c r="C41" s="214" t="s">
        <v>22</v>
      </c>
      <c r="D41" s="215" t="s">
        <v>55</v>
      </c>
      <c r="E41" s="216" t="s">
        <v>13</v>
      </c>
      <c r="F41" s="52" t="s">
        <v>90</v>
      </c>
      <c r="G41" s="44"/>
      <c r="H41" s="44">
        <v>10.9</v>
      </c>
      <c r="I41" s="77">
        <v>7.5</v>
      </c>
      <c r="J41" s="84">
        <v>60</v>
      </c>
      <c r="K41" s="84">
        <v>60</v>
      </c>
      <c r="L41" s="64" t="s">
        <v>64</v>
      </c>
      <c r="M41" s="103">
        <v>1</v>
      </c>
      <c r="N41" s="103">
        <v>5</v>
      </c>
      <c r="O41" s="103">
        <v>5</v>
      </c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</row>
    <row r="42" spans="1:213" ht="29.25" customHeight="1" x14ac:dyDescent="0.2">
      <c r="A42" s="191"/>
      <c r="B42" s="192"/>
      <c r="C42" s="214"/>
      <c r="D42" s="215"/>
      <c r="E42" s="216"/>
      <c r="F42" s="72" t="s">
        <v>16</v>
      </c>
      <c r="G42" s="51">
        <f t="shared" ref="G42:K42" si="7">SUM(G41:G41)</f>
        <v>0</v>
      </c>
      <c r="H42" s="51">
        <f t="shared" si="7"/>
        <v>10.9</v>
      </c>
      <c r="I42" s="51">
        <f t="shared" si="7"/>
        <v>7.5</v>
      </c>
      <c r="J42" s="51">
        <f t="shared" si="7"/>
        <v>60</v>
      </c>
      <c r="K42" s="51">
        <f t="shared" si="7"/>
        <v>60</v>
      </c>
      <c r="L42" s="177"/>
      <c r="M42" s="177"/>
      <c r="N42" s="177"/>
      <c r="O42" s="177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</row>
    <row r="43" spans="1:213" ht="21" customHeight="1" x14ac:dyDescent="0.2">
      <c r="A43" s="116" t="s">
        <v>15</v>
      </c>
      <c r="B43" s="158" t="s">
        <v>19</v>
      </c>
      <c r="C43" s="158"/>
      <c r="D43" s="158"/>
      <c r="E43" s="158"/>
      <c r="F43" s="158"/>
      <c r="G43" s="85">
        <f>SUM(G40,G42)</f>
        <v>38.700000000000003</v>
      </c>
      <c r="H43" s="85">
        <f>SUM(H40,H42)</f>
        <v>104.4</v>
      </c>
      <c r="I43" s="85">
        <f t="shared" ref="I43:K43" si="8">SUM(I40,I42)</f>
        <v>110.7</v>
      </c>
      <c r="J43" s="85">
        <f t="shared" si="8"/>
        <v>310</v>
      </c>
      <c r="K43" s="85">
        <f t="shared" si="8"/>
        <v>260</v>
      </c>
      <c r="L43" s="179"/>
      <c r="M43" s="179"/>
      <c r="N43" s="179"/>
      <c r="O43" s="179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</row>
    <row r="44" spans="1:213" ht="21" customHeight="1" x14ac:dyDescent="0.2">
      <c r="A44" s="68" t="s">
        <v>22</v>
      </c>
      <c r="B44" s="180" t="s">
        <v>23</v>
      </c>
      <c r="C44" s="180"/>
      <c r="D44" s="180"/>
      <c r="E44" s="180"/>
      <c r="F44" s="180"/>
      <c r="G44" s="180"/>
      <c r="H44" s="180"/>
      <c r="I44" s="180"/>
      <c r="J44" s="180"/>
      <c r="K44" s="180"/>
      <c r="L44" s="180"/>
      <c r="M44" s="180"/>
      <c r="N44" s="180"/>
      <c r="O44" s="180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</row>
    <row r="45" spans="1:213" ht="24" customHeight="1" x14ac:dyDescent="0.2">
      <c r="A45" s="116" t="s">
        <v>22</v>
      </c>
      <c r="B45" s="117" t="s">
        <v>10</v>
      </c>
      <c r="C45" s="86" t="s">
        <v>24</v>
      </c>
      <c r="D45" s="104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6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</row>
    <row r="46" spans="1:213" ht="30" x14ac:dyDescent="0.2">
      <c r="A46" s="191" t="s">
        <v>22</v>
      </c>
      <c r="B46" s="192" t="s">
        <v>10</v>
      </c>
      <c r="C46" s="209" t="s">
        <v>15</v>
      </c>
      <c r="D46" s="210" t="s">
        <v>56</v>
      </c>
      <c r="E46" s="212" t="s">
        <v>13</v>
      </c>
      <c r="F46" s="52" t="s">
        <v>90</v>
      </c>
      <c r="G46" s="44">
        <v>6.9</v>
      </c>
      <c r="H46" s="44"/>
      <c r="I46" s="77"/>
      <c r="J46" s="87">
        <v>29</v>
      </c>
      <c r="K46" s="87">
        <v>29</v>
      </c>
      <c r="L46" s="88" t="s">
        <v>66</v>
      </c>
      <c r="M46" s="67"/>
      <c r="N46" s="80" t="s">
        <v>59</v>
      </c>
      <c r="O46" s="80" t="s">
        <v>59</v>
      </c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</row>
    <row r="47" spans="1:213" ht="19.5" customHeight="1" x14ac:dyDescent="0.2">
      <c r="A47" s="191"/>
      <c r="B47" s="192"/>
      <c r="C47" s="209"/>
      <c r="D47" s="210"/>
      <c r="E47" s="212"/>
      <c r="F47" s="72" t="s">
        <v>16</v>
      </c>
      <c r="G47" s="56">
        <f t="shared" ref="G47:K47" si="9">SUM(G46:G46)</f>
        <v>6.9</v>
      </c>
      <c r="H47" s="56"/>
      <c r="I47" s="56">
        <f t="shared" si="9"/>
        <v>0</v>
      </c>
      <c r="J47" s="56">
        <f t="shared" si="9"/>
        <v>29</v>
      </c>
      <c r="K47" s="56">
        <f t="shared" si="9"/>
        <v>29</v>
      </c>
      <c r="L47" s="213"/>
      <c r="M47" s="213"/>
      <c r="N47" s="213"/>
      <c r="O47" s="21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</row>
    <row r="48" spans="1:213" ht="75" x14ac:dyDescent="0.2">
      <c r="A48" s="191" t="s">
        <v>22</v>
      </c>
      <c r="B48" s="192" t="s">
        <v>10</v>
      </c>
      <c r="C48" s="209" t="s">
        <v>22</v>
      </c>
      <c r="D48" s="210" t="s">
        <v>57</v>
      </c>
      <c r="E48" s="212" t="s">
        <v>13</v>
      </c>
      <c r="F48" s="52" t="s">
        <v>90</v>
      </c>
      <c r="G48" s="44">
        <v>1.5</v>
      </c>
      <c r="H48" s="44">
        <v>1.5</v>
      </c>
      <c r="I48" s="77">
        <v>1.5</v>
      </c>
      <c r="J48" s="87">
        <v>1.7</v>
      </c>
      <c r="K48" s="87">
        <v>1.7</v>
      </c>
      <c r="L48" s="88" t="s">
        <v>65</v>
      </c>
      <c r="M48" s="107">
        <v>1</v>
      </c>
      <c r="N48" s="108" t="s">
        <v>59</v>
      </c>
      <c r="O48" s="108" t="s">
        <v>59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</row>
    <row r="49" spans="1:213" ht="22.5" customHeight="1" x14ac:dyDescent="0.2">
      <c r="A49" s="191"/>
      <c r="B49" s="192"/>
      <c r="C49" s="209"/>
      <c r="D49" s="210"/>
      <c r="E49" s="212"/>
      <c r="F49" s="72" t="s">
        <v>16</v>
      </c>
      <c r="G49" s="51">
        <f t="shared" ref="G49:K49" si="10">SUM(G48:G48)</f>
        <v>1.5</v>
      </c>
      <c r="H49" s="51">
        <f t="shared" si="10"/>
        <v>1.5</v>
      </c>
      <c r="I49" s="51">
        <f t="shared" si="10"/>
        <v>1.5</v>
      </c>
      <c r="J49" s="51">
        <f t="shared" si="10"/>
        <v>1.7</v>
      </c>
      <c r="K49" s="51">
        <f t="shared" si="10"/>
        <v>1.7</v>
      </c>
      <c r="L49" s="213"/>
      <c r="M49" s="213"/>
      <c r="N49" s="213"/>
      <c r="O49" s="21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</row>
    <row r="50" spans="1:213" ht="45" x14ac:dyDescent="0.2">
      <c r="A50" s="191" t="s">
        <v>22</v>
      </c>
      <c r="B50" s="192" t="s">
        <v>10</v>
      </c>
      <c r="C50" s="209" t="s">
        <v>17</v>
      </c>
      <c r="D50" s="206" t="s">
        <v>58</v>
      </c>
      <c r="E50" s="212" t="s">
        <v>13</v>
      </c>
      <c r="F50" s="52" t="s">
        <v>90</v>
      </c>
      <c r="G50" s="44">
        <v>7.5</v>
      </c>
      <c r="H50" s="44">
        <v>7.2</v>
      </c>
      <c r="I50" s="77">
        <v>7.2</v>
      </c>
      <c r="J50" s="54">
        <v>8.4</v>
      </c>
      <c r="K50" s="54">
        <v>9</v>
      </c>
      <c r="L50" s="88" t="s">
        <v>67</v>
      </c>
      <c r="M50" s="66">
        <v>1</v>
      </c>
      <c r="N50" s="65">
        <v>1</v>
      </c>
      <c r="O50" s="40">
        <v>1</v>
      </c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</row>
    <row r="51" spans="1:213" ht="15.75" x14ac:dyDescent="0.2">
      <c r="A51" s="191"/>
      <c r="B51" s="192"/>
      <c r="C51" s="209"/>
      <c r="D51" s="206"/>
      <c r="E51" s="212"/>
      <c r="F51" s="72" t="s">
        <v>16</v>
      </c>
      <c r="G51" s="56">
        <f t="shared" ref="G51:K51" si="11">SUM(G50:G50)</f>
        <v>7.5</v>
      </c>
      <c r="H51" s="56">
        <f t="shared" si="11"/>
        <v>7.2</v>
      </c>
      <c r="I51" s="56">
        <f t="shared" si="11"/>
        <v>7.2</v>
      </c>
      <c r="J51" s="56">
        <f t="shared" si="11"/>
        <v>8.4</v>
      </c>
      <c r="K51" s="56">
        <f t="shared" si="11"/>
        <v>9</v>
      </c>
      <c r="L51" s="213"/>
      <c r="M51" s="213"/>
      <c r="N51" s="213"/>
      <c r="O51" s="21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</row>
    <row r="52" spans="1:213" s="4" customFormat="1" ht="21" customHeight="1" x14ac:dyDescent="0.2">
      <c r="A52" s="116" t="s">
        <v>22</v>
      </c>
      <c r="B52" s="117" t="s">
        <v>10</v>
      </c>
      <c r="C52" s="156" t="s">
        <v>18</v>
      </c>
      <c r="D52" s="156"/>
      <c r="E52" s="156"/>
      <c r="F52" s="156"/>
      <c r="G52" s="82">
        <f>SUM(G51,G49,G47)</f>
        <v>15.9</v>
      </c>
      <c r="H52" s="82">
        <f>SUM(H51,H49,H47)</f>
        <v>8.6999999999999993</v>
      </c>
      <c r="I52" s="82">
        <f t="shared" ref="I52:K52" si="12">SUM(I51,I49,I47)</f>
        <v>8.6999999999999993</v>
      </c>
      <c r="J52" s="82">
        <f t="shared" si="12"/>
        <v>39.1</v>
      </c>
      <c r="K52" s="82">
        <f t="shared" si="12"/>
        <v>39.700000000000003</v>
      </c>
      <c r="L52" s="208"/>
      <c r="M52" s="208"/>
      <c r="N52" s="208"/>
      <c r="O52" s="208"/>
    </row>
    <row r="53" spans="1:213" ht="16.5" customHeight="1" x14ac:dyDescent="0.2">
      <c r="A53" s="116" t="s">
        <v>22</v>
      </c>
      <c r="B53" s="158" t="s">
        <v>19</v>
      </c>
      <c r="C53" s="158"/>
      <c r="D53" s="158"/>
      <c r="E53" s="158"/>
      <c r="F53" s="158"/>
      <c r="G53" s="83">
        <f t="shared" ref="G53:K53" si="13">SUM(G52)</f>
        <v>15.9</v>
      </c>
      <c r="H53" s="83">
        <f t="shared" si="13"/>
        <v>8.6999999999999993</v>
      </c>
      <c r="I53" s="83">
        <f t="shared" si="13"/>
        <v>8.6999999999999993</v>
      </c>
      <c r="J53" s="83">
        <f t="shared" si="13"/>
        <v>39.1</v>
      </c>
      <c r="K53" s="83">
        <f t="shared" si="13"/>
        <v>39.700000000000003</v>
      </c>
      <c r="L53" s="179"/>
      <c r="M53" s="179"/>
      <c r="N53" s="179"/>
      <c r="O53" s="179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</row>
    <row r="54" spans="1:213" ht="20.25" customHeight="1" x14ac:dyDescent="0.2">
      <c r="A54" s="68" t="s">
        <v>17</v>
      </c>
      <c r="B54" s="89" t="s">
        <v>25</v>
      </c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</row>
    <row r="55" spans="1:213" ht="24" customHeight="1" x14ac:dyDescent="0.2">
      <c r="A55" s="116" t="s">
        <v>17</v>
      </c>
      <c r="B55" s="117" t="s">
        <v>10</v>
      </c>
      <c r="C55" s="176" t="s">
        <v>26</v>
      </c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</row>
    <row r="56" spans="1:213" ht="61.5" customHeight="1" x14ac:dyDescent="0.2">
      <c r="A56" s="191" t="s">
        <v>17</v>
      </c>
      <c r="B56" s="192" t="s">
        <v>10</v>
      </c>
      <c r="C56" s="209" t="s">
        <v>10</v>
      </c>
      <c r="D56" s="210" t="s">
        <v>75</v>
      </c>
      <c r="E56" s="211" t="s">
        <v>13</v>
      </c>
      <c r="F56" s="52" t="s">
        <v>90</v>
      </c>
      <c r="G56" s="54">
        <v>17</v>
      </c>
      <c r="H56" s="54">
        <v>15.5</v>
      </c>
      <c r="I56" s="53">
        <v>15.5</v>
      </c>
      <c r="J56" s="87">
        <v>19.100000000000001</v>
      </c>
      <c r="K56" s="87">
        <v>20</v>
      </c>
      <c r="L56" s="64" t="s">
        <v>68</v>
      </c>
      <c r="M56" s="65">
        <v>3</v>
      </c>
      <c r="N56" s="90">
        <v>3</v>
      </c>
      <c r="O56" s="90">
        <v>3</v>
      </c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</row>
    <row r="57" spans="1:213" ht="51" customHeight="1" x14ac:dyDescent="0.2">
      <c r="A57" s="191"/>
      <c r="B57" s="192"/>
      <c r="C57" s="209"/>
      <c r="D57" s="210"/>
      <c r="E57" s="211"/>
      <c r="F57" s="72" t="s">
        <v>8</v>
      </c>
      <c r="G57" s="51">
        <f t="shared" ref="G57:K57" si="14">SUM(G56:G56)</f>
        <v>17</v>
      </c>
      <c r="H57" s="51">
        <f t="shared" si="14"/>
        <v>15.5</v>
      </c>
      <c r="I57" s="51">
        <f t="shared" si="14"/>
        <v>15.5</v>
      </c>
      <c r="J57" s="51">
        <f t="shared" si="14"/>
        <v>19.100000000000001</v>
      </c>
      <c r="K57" s="51">
        <f t="shared" si="14"/>
        <v>20</v>
      </c>
      <c r="L57" s="177"/>
      <c r="M57" s="177"/>
      <c r="N57" s="177"/>
      <c r="O57" s="177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</row>
    <row r="58" spans="1:213" ht="18.75" customHeight="1" x14ac:dyDescent="0.2">
      <c r="A58" s="116" t="s">
        <v>17</v>
      </c>
      <c r="B58" s="117" t="s">
        <v>10</v>
      </c>
      <c r="C58" s="156" t="s">
        <v>18</v>
      </c>
      <c r="D58" s="156"/>
      <c r="E58" s="156"/>
      <c r="F58" s="156"/>
      <c r="G58" s="93">
        <f t="shared" ref="G58:K58" si="15">SUM(G57)</f>
        <v>17</v>
      </c>
      <c r="H58" s="93">
        <f t="shared" si="15"/>
        <v>15.5</v>
      </c>
      <c r="I58" s="93">
        <f t="shared" si="15"/>
        <v>15.5</v>
      </c>
      <c r="J58" s="93">
        <f t="shared" si="15"/>
        <v>19.100000000000001</v>
      </c>
      <c r="K58" s="93">
        <f t="shared" si="15"/>
        <v>20</v>
      </c>
      <c r="L58" s="178"/>
      <c r="M58" s="178"/>
      <c r="N58" s="178"/>
      <c r="O58" s="178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</row>
    <row r="59" spans="1:213" ht="24" customHeight="1" x14ac:dyDescent="0.2">
      <c r="A59" s="116" t="s">
        <v>17</v>
      </c>
      <c r="B59" s="117" t="s">
        <v>15</v>
      </c>
      <c r="C59" s="176" t="s">
        <v>27</v>
      </c>
      <c r="D59" s="176"/>
      <c r="E59" s="176"/>
      <c r="F59" s="176"/>
      <c r="G59" s="176"/>
      <c r="H59" s="176"/>
      <c r="I59" s="176"/>
      <c r="J59" s="176"/>
      <c r="K59" s="176"/>
      <c r="L59" s="176"/>
      <c r="M59" s="176"/>
      <c r="N59" s="176"/>
      <c r="O59" s="176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</row>
    <row r="60" spans="1:213" ht="46.5" customHeight="1" x14ac:dyDescent="0.2">
      <c r="A60" s="191" t="s">
        <v>17</v>
      </c>
      <c r="B60" s="192" t="s">
        <v>15</v>
      </c>
      <c r="C60" s="205" t="s">
        <v>10</v>
      </c>
      <c r="D60" s="206" t="s">
        <v>76</v>
      </c>
      <c r="E60" s="207" t="s">
        <v>13</v>
      </c>
      <c r="F60" s="52" t="s">
        <v>90</v>
      </c>
      <c r="G60" s="54">
        <v>12.8</v>
      </c>
      <c r="H60" s="54">
        <v>10</v>
      </c>
      <c r="I60" s="53">
        <v>10</v>
      </c>
      <c r="J60" s="55">
        <v>12.3</v>
      </c>
      <c r="K60" s="55">
        <v>13</v>
      </c>
      <c r="L60" s="118" t="s">
        <v>53</v>
      </c>
      <c r="M60" s="40">
        <v>10</v>
      </c>
      <c r="N60" s="91">
        <v>10</v>
      </c>
      <c r="O60" s="91">
        <v>10</v>
      </c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</row>
    <row r="61" spans="1:213" ht="24" customHeight="1" x14ac:dyDescent="0.2">
      <c r="A61" s="191"/>
      <c r="B61" s="192"/>
      <c r="C61" s="205"/>
      <c r="D61" s="206"/>
      <c r="E61" s="207"/>
      <c r="F61" s="50" t="s">
        <v>8</v>
      </c>
      <c r="G61" s="51">
        <f t="shared" ref="G61:K61" si="16">SUM(G59:G60)</f>
        <v>12.8</v>
      </c>
      <c r="H61" s="51">
        <f t="shared" si="16"/>
        <v>10</v>
      </c>
      <c r="I61" s="51">
        <f t="shared" si="16"/>
        <v>10</v>
      </c>
      <c r="J61" s="51">
        <f t="shared" si="16"/>
        <v>12.3</v>
      </c>
      <c r="K61" s="51">
        <f t="shared" si="16"/>
        <v>13</v>
      </c>
      <c r="L61" s="177"/>
      <c r="M61" s="177"/>
      <c r="N61" s="177"/>
      <c r="O61" s="177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</row>
    <row r="62" spans="1:213" ht="24" customHeight="1" x14ac:dyDescent="0.2">
      <c r="A62" s="92" t="s">
        <v>17</v>
      </c>
      <c r="B62" s="86" t="s">
        <v>15</v>
      </c>
      <c r="C62" s="156" t="str">
        <f>C58</f>
        <v>Iš viso uždaviniui</v>
      </c>
      <c r="D62" s="156"/>
      <c r="E62" s="156"/>
      <c r="F62" s="156"/>
      <c r="G62" s="93">
        <f t="shared" ref="G62:K62" si="17">SUM(G61)</f>
        <v>12.8</v>
      </c>
      <c r="H62" s="93">
        <f t="shared" si="17"/>
        <v>10</v>
      </c>
      <c r="I62" s="93">
        <f t="shared" si="17"/>
        <v>10</v>
      </c>
      <c r="J62" s="93">
        <f t="shared" si="17"/>
        <v>12.3</v>
      </c>
      <c r="K62" s="93">
        <f t="shared" si="17"/>
        <v>13</v>
      </c>
      <c r="L62" s="173"/>
      <c r="M62" s="173"/>
      <c r="N62" s="173"/>
      <c r="O62" s="17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</row>
    <row r="63" spans="1:213" ht="24" customHeight="1" x14ac:dyDescent="0.2">
      <c r="A63" s="116" t="s">
        <v>17</v>
      </c>
      <c r="B63" s="158" t="s">
        <v>19</v>
      </c>
      <c r="C63" s="158"/>
      <c r="D63" s="158"/>
      <c r="E63" s="158"/>
      <c r="F63" s="158"/>
      <c r="G63" s="83">
        <f>SUM(G58+G62)</f>
        <v>29.8</v>
      </c>
      <c r="H63" s="83">
        <f>SUM(H58+H62)</f>
        <v>25.5</v>
      </c>
      <c r="I63" s="83">
        <f t="shared" ref="I63:K63" si="18">SUM(I58+I62)</f>
        <v>25.5</v>
      </c>
      <c r="J63" s="83">
        <f t="shared" si="18"/>
        <v>31.400000000000002</v>
      </c>
      <c r="K63" s="83">
        <f t="shared" si="18"/>
        <v>33</v>
      </c>
      <c r="L63" s="174"/>
      <c r="M63" s="174"/>
      <c r="N63" s="174"/>
      <c r="O63" s="174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</row>
    <row r="64" spans="1:213" ht="24" customHeight="1" x14ac:dyDescent="0.2">
      <c r="A64" s="116" t="s">
        <v>13</v>
      </c>
      <c r="B64" s="175" t="s">
        <v>49</v>
      </c>
      <c r="C64" s="175"/>
      <c r="D64" s="175"/>
      <c r="E64" s="175"/>
      <c r="F64" s="175"/>
      <c r="G64" s="175"/>
      <c r="H64" s="175"/>
      <c r="I64" s="175"/>
      <c r="J64" s="175"/>
      <c r="K64" s="175"/>
      <c r="L64" s="175"/>
      <c r="M64" s="175"/>
      <c r="N64" s="175"/>
      <c r="O64" s="175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</row>
    <row r="65" spans="1:213" ht="21" customHeight="1" x14ac:dyDescent="0.2">
      <c r="A65" s="116" t="s">
        <v>13</v>
      </c>
      <c r="B65" s="117" t="s">
        <v>10</v>
      </c>
      <c r="C65" s="176" t="s">
        <v>48</v>
      </c>
      <c r="D65" s="176"/>
      <c r="E65" s="176"/>
      <c r="F65" s="176"/>
      <c r="G65" s="176"/>
      <c r="H65" s="176"/>
      <c r="I65" s="176"/>
      <c r="J65" s="176"/>
      <c r="K65" s="176"/>
      <c r="L65" s="176"/>
      <c r="M65" s="176"/>
      <c r="N65" s="176"/>
      <c r="O65" s="176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</row>
    <row r="66" spans="1:213" ht="28.5" customHeight="1" x14ac:dyDescent="0.2">
      <c r="A66" s="191" t="s">
        <v>13</v>
      </c>
      <c r="B66" s="192" t="s">
        <v>10</v>
      </c>
      <c r="C66" s="193" t="s">
        <v>10</v>
      </c>
      <c r="D66" s="194" t="s">
        <v>86</v>
      </c>
      <c r="E66" s="195" t="s">
        <v>87</v>
      </c>
      <c r="F66" s="75" t="s">
        <v>90</v>
      </c>
      <c r="G66" s="54">
        <v>90.8</v>
      </c>
      <c r="H66" s="54">
        <v>832.3</v>
      </c>
      <c r="I66" s="127">
        <v>787.3</v>
      </c>
      <c r="J66" s="60"/>
      <c r="K66" s="60"/>
      <c r="L66" s="199" t="s">
        <v>88</v>
      </c>
      <c r="M66" s="201">
        <v>37</v>
      </c>
      <c r="N66" s="203"/>
      <c r="O66" s="203"/>
      <c r="P66" s="163"/>
      <c r="Q66" s="164"/>
      <c r="R66" s="164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</row>
    <row r="67" spans="1:213" ht="48.75" customHeight="1" x14ac:dyDescent="0.2">
      <c r="A67" s="191"/>
      <c r="B67" s="192"/>
      <c r="C67" s="193"/>
      <c r="D67" s="194"/>
      <c r="E67" s="195"/>
      <c r="F67" s="75" t="s">
        <v>41</v>
      </c>
      <c r="G67" s="54">
        <v>399.2</v>
      </c>
      <c r="H67" s="54">
        <v>31.3</v>
      </c>
      <c r="I67" s="53">
        <v>31.3</v>
      </c>
      <c r="J67" s="60"/>
      <c r="K67" s="60"/>
      <c r="L67" s="200"/>
      <c r="M67" s="202"/>
      <c r="N67" s="204"/>
      <c r="O67" s="204"/>
      <c r="P67" s="163"/>
      <c r="Q67" s="164"/>
      <c r="R67" s="164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</row>
    <row r="68" spans="1:213" ht="23.25" customHeight="1" x14ac:dyDescent="0.2">
      <c r="A68" s="191"/>
      <c r="B68" s="192"/>
      <c r="C68" s="193"/>
      <c r="D68" s="194"/>
      <c r="E68" s="195"/>
      <c r="F68" s="102" t="s">
        <v>8</v>
      </c>
      <c r="G68" s="51">
        <f>SUM(G66+G67)</f>
        <v>490</v>
      </c>
      <c r="H68" s="51">
        <f>SUM(H66+H67)</f>
        <v>863.59999999999991</v>
      </c>
      <c r="I68" s="51">
        <f t="shared" ref="I68:K68" si="19">SUM(I66+I67)</f>
        <v>818.59999999999991</v>
      </c>
      <c r="J68" s="51">
        <f t="shared" si="19"/>
        <v>0</v>
      </c>
      <c r="K68" s="51">
        <f t="shared" si="19"/>
        <v>0</v>
      </c>
      <c r="L68" s="177"/>
      <c r="M68" s="177"/>
      <c r="N68" s="177"/>
      <c r="O68" s="177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</row>
    <row r="69" spans="1:213" ht="45" customHeight="1" x14ac:dyDescent="0.2">
      <c r="A69" s="181" t="s">
        <v>13</v>
      </c>
      <c r="B69" s="183" t="s">
        <v>10</v>
      </c>
      <c r="C69" s="185" t="s">
        <v>15</v>
      </c>
      <c r="D69" s="187" t="s">
        <v>60</v>
      </c>
      <c r="E69" s="189" t="s">
        <v>85</v>
      </c>
      <c r="F69" s="52" t="s">
        <v>90</v>
      </c>
      <c r="G69" s="54">
        <v>80.400000000000006</v>
      </c>
      <c r="H69" s="54"/>
      <c r="I69" s="98"/>
      <c r="J69" s="99"/>
      <c r="K69" s="99"/>
      <c r="L69" s="119" t="s">
        <v>51</v>
      </c>
      <c r="M69" s="101"/>
      <c r="N69" s="100"/>
      <c r="O69" s="100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</row>
    <row r="70" spans="1:213" ht="19.5" customHeight="1" x14ac:dyDescent="0.2">
      <c r="A70" s="182"/>
      <c r="B70" s="184"/>
      <c r="C70" s="186"/>
      <c r="D70" s="188"/>
      <c r="E70" s="190"/>
      <c r="F70" s="50" t="s">
        <v>8</v>
      </c>
      <c r="G70" s="51">
        <f>SUM(G69:G69)</f>
        <v>80.400000000000006</v>
      </c>
      <c r="H70" s="51">
        <f>SUM(H69:H69)</f>
        <v>0</v>
      </c>
      <c r="I70" s="51">
        <f>SUM(I69:I69)</f>
        <v>0</v>
      </c>
      <c r="J70" s="51">
        <f>SUM(J69:J69)</f>
        <v>0</v>
      </c>
      <c r="K70" s="51">
        <f>SUM(K69:K69)</f>
        <v>0</v>
      </c>
      <c r="L70" s="196"/>
      <c r="M70" s="197"/>
      <c r="N70" s="197"/>
      <c r="O70" s="198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</row>
    <row r="71" spans="1:213" ht="18.75" customHeight="1" x14ac:dyDescent="0.2">
      <c r="A71" s="62" t="s">
        <v>13</v>
      </c>
      <c r="B71" s="63" t="s">
        <v>10</v>
      </c>
      <c r="C71" s="156" t="s">
        <v>18</v>
      </c>
      <c r="D71" s="156"/>
      <c r="E71" s="156"/>
      <c r="F71" s="156"/>
      <c r="G71" s="82">
        <f>SUM(G70+G68)</f>
        <v>570.4</v>
      </c>
      <c r="H71" s="82">
        <f>SUM(H70+H68)</f>
        <v>863.59999999999991</v>
      </c>
      <c r="I71" s="82">
        <f>SUM(I70+I68)</f>
        <v>818.59999999999991</v>
      </c>
      <c r="J71" s="82">
        <f>SUM(J70+J68)</f>
        <v>0</v>
      </c>
      <c r="K71" s="82">
        <f>SUM(K70+K68)</f>
        <v>0</v>
      </c>
      <c r="L71" s="157"/>
      <c r="M71" s="157"/>
      <c r="N71" s="157"/>
      <c r="O71" s="157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  <c r="HA71" s="3"/>
      <c r="HB71" s="3"/>
      <c r="HC71" s="3"/>
      <c r="HD71" s="3"/>
      <c r="HE71" s="3"/>
    </row>
    <row r="72" spans="1:213" ht="16.5" customHeight="1" x14ac:dyDescent="0.2">
      <c r="A72" s="62" t="s">
        <v>13</v>
      </c>
      <c r="B72" s="158" t="s">
        <v>19</v>
      </c>
      <c r="C72" s="158"/>
      <c r="D72" s="158"/>
      <c r="E72" s="158"/>
      <c r="F72" s="158"/>
      <c r="G72" s="83">
        <f t="shared" ref="G72:K72" si="20">SUM(G71)</f>
        <v>570.4</v>
      </c>
      <c r="H72" s="83">
        <f t="shared" si="20"/>
        <v>863.59999999999991</v>
      </c>
      <c r="I72" s="83">
        <f t="shared" si="20"/>
        <v>818.59999999999991</v>
      </c>
      <c r="J72" s="83">
        <f t="shared" si="20"/>
        <v>0</v>
      </c>
      <c r="K72" s="83">
        <f t="shared" si="20"/>
        <v>0</v>
      </c>
      <c r="L72" s="160"/>
      <c r="M72" s="160"/>
      <c r="N72" s="160"/>
      <c r="O72" s="160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</row>
    <row r="73" spans="1:213" ht="18.75" customHeight="1" x14ac:dyDescent="0.2">
      <c r="A73" s="153" t="s">
        <v>28</v>
      </c>
      <c r="B73" s="153"/>
      <c r="C73" s="153"/>
      <c r="D73" s="153"/>
      <c r="E73" s="153"/>
      <c r="F73" s="153"/>
      <c r="G73" s="94">
        <f>SUM(G34+G43+G53+G63+G72)</f>
        <v>1079</v>
      </c>
      <c r="H73" s="94">
        <f>SUM(H34+H43+H53+H63+H72)</f>
        <v>1191.3999999999999</v>
      </c>
      <c r="I73" s="94">
        <f>SUM(I34+I43+I53+I63+I72)</f>
        <v>1174.5</v>
      </c>
      <c r="J73" s="94">
        <f>SUM(J34+J43+J53+J63+J72)</f>
        <v>717.8</v>
      </c>
      <c r="K73" s="94">
        <f>SUM(K34+K43+K53+K63+K72)</f>
        <v>582.70000000000005</v>
      </c>
      <c r="L73" s="154"/>
      <c r="M73" s="154"/>
      <c r="N73" s="154"/>
      <c r="O73" s="154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</row>
    <row r="74" spans="1:213" ht="15.75" customHeight="1" x14ac:dyDescent="0.2">
      <c r="A74" s="5"/>
      <c r="B74" s="5"/>
      <c r="C74" s="5"/>
      <c r="D74" s="5"/>
      <c r="E74" s="17"/>
      <c r="F74" s="6"/>
      <c r="G74" s="25"/>
      <c r="H74" s="25"/>
      <c r="I74" s="25"/>
      <c r="J74" s="25"/>
      <c r="K74" s="25"/>
      <c r="L74" s="5"/>
      <c r="M74" s="5"/>
      <c r="N74" s="5"/>
      <c r="O74" s="5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</row>
    <row r="75" spans="1:213" ht="17.25" hidden="1" customHeight="1" x14ac:dyDescent="0.2">
      <c r="A75" s="5"/>
      <c r="B75" s="5"/>
      <c r="C75" s="5"/>
      <c r="D75" s="7"/>
      <c r="E75" s="134" t="s">
        <v>90</v>
      </c>
      <c r="F75" s="131" t="s">
        <v>14</v>
      </c>
      <c r="G75" s="26">
        <f>SUM(G23+G25+G28+G30+G37+G41+G46+G48+G50+G56+G60+G66+G69)</f>
        <v>384.20000000000005</v>
      </c>
      <c r="H75" s="26">
        <f>SUM(H23+H25+H28+H30+H37+H41+H46+H48+H50+H56+H60+H66+H69)</f>
        <v>1007.5999999999999</v>
      </c>
      <c r="I75" s="26">
        <f>SUM(I23+I25+I28+I30+I37+I41+I46+I48+I50+I56+I60+I66+I69)</f>
        <v>990.69999999999993</v>
      </c>
      <c r="J75" s="26">
        <f>SUM(J23+J25+J28+J30+J37+J41+J46+J48+J50+J56+J60+J66+J69)</f>
        <v>591.70000000000005</v>
      </c>
      <c r="K75" s="26">
        <f>SUM(K23+K25+K28+K30+K37+K41+K46+K48+K50+K56+K60+K66+K69)</f>
        <v>372.7</v>
      </c>
      <c r="L75" s="5"/>
      <c r="M75" s="5"/>
      <c r="N75" s="5"/>
      <c r="O75" s="5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</row>
    <row r="76" spans="1:213" ht="19.5" hidden="1" customHeight="1" x14ac:dyDescent="0.2">
      <c r="A76" s="5"/>
      <c r="B76" s="5"/>
      <c r="C76" s="5"/>
      <c r="D76" s="7"/>
      <c r="E76" s="134" t="s">
        <v>41</v>
      </c>
      <c r="F76" s="131" t="s">
        <v>35</v>
      </c>
      <c r="G76" s="26">
        <f>SUM(G26+G31+G38+G67)</f>
        <v>694.8</v>
      </c>
      <c r="H76" s="26">
        <f>SUM(H26+H31+H38+H67)</f>
        <v>183.8</v>
      </c>
      <c r="I76" s="26">
        <f t="shared" ref="I76:K76" si="21">SUM(I26+I31+I38+I67)</f>
        <v>183.8</v>
      </c>
      <c r="J76" s="26">
        <f t="shared" si="21"/>
        <v>126.1</v>
      </c>
      <c r="K76" s="26">
        <f t="shared" si="21"/>
        <v>210</v>
      </c>
      <c r="L76" s="5"/>
      <c r="M76" s="5"/>
      <c r="N76" s="5"/>
      <c r="O76" s="5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</row>
    <row r="77" spans="1:213" ht="23.25" hidden="1" customHeight="1" x14ac:dyDescent="0.2">
      <c r="A77" s="5"/>
      <c r="B77" s="5"/>
      <c r="C77" s="5"/>
      <c r="D77" s="5"/>
      <c r="E77" s="133"/>
      <c r="F77" s="132" t="s">
        <v>29</v>
      </c>
      <c r="G77" s="27">
        <f t="shared" ref="G77:K77" si="22">SUM(G75:G76)</f>
        <v>1079</v>
      </c>
      <c r="H77" s="27">
        <f t="shared" si="22"/>
        <v>1191.3999999999999</v>
      </c>
      <c r="I77" s="27">
        <f t="shared" si="22"/>
        <v>1174.5</v>
      </c>
      <c r="J77" s="27">
        <f t="shared" si="22"/>
        <v>717.80000000000007</v>
      </c>
      <c r="K77" s="27">
        <f t="shared" si="22"/>
        <v>582.70000000000005</v>
      </c>
      <c r="L77" s="5"/>
      <c r="M77" s="5"/>
      <c r="N77" s="5"/>
      <c r="O77" s="5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  <c r="HA77" s="3"/>
      <c r="HB77" s="3"/>
      <c r="HC77" s="3"/>
      <c r="HD77" s="3"/>
      <c r="HE77" s="3"/>
    </row>
    <row r="78" spans="1:213" ht="16.5" customHeight="1" x14ac:dyDescent="0.2">
      <c r="A78" s="5"/>
      <c r="B78" s="5"/>
      <c r="C78" s="5"/>
      <c r="D78" s="5"/>
      <c r="E78" s="17"/>
      <c r="F78" s="12"/>
      <c r="G78" s="28"/>
      <c r="H78" s="28"/>
      <c r="I78" s="28"/>
      <c r="J78" s="28"/>
      <c r="K78" s="28"/>
      <c r="L78" s="5"/>
      <c r="M78" s="5"/>
      <c r="N78" s="5"/>
      <c r="O78" s="5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/>
      <c r="GY78" s="3"/>
      <c r="GZ78" s="3"/>
      <c r="HA78" s="3"/>
      <c r="HB78" s="3"/>
      <c r="HC78" s="3"/>
      <c r="HD78" s="3"/>
      <c r="HE78" s="3"/>
    </row>
    <row r="79" spans="1:213" ht="18" customHeight="1" x14ac:dyDescent="0.25">
      <c r="D79" s="155" t="s">
        <v>121</v>
      </c>
      <c r="E79" s="155"/>
      <c r="F79" s="155"/>
      <c r="G79" s="155"/>
      <c r="H79" s="155"/>
      <c r="I79" s="155"/>
      <c r="J79" s="155"/>
      <c r="K79" s="155"/>
      <c r="L79" s="36"/>
    </row>
    <row r="80" spans="1:213" ht="15" customHeight="1" x14ac:dyDescent="0.25">
      <c r="E80" s="18"/>
      <c r="G80" s="32"/>
      <c r="H80" s="32"/>
      <c r="I80" s="32"/>
      <c r="J80" s="23"/>
      <c r="K80" s="23" t="s">
        <v>40</v>
      </c>
      <c r="L80" s="37"/>
    </row>
    <row r="81" spans="1:12" ht="55.5" customHeight="1" x14ac:dyDescent="0.2">
      <c r="A81" s="139" t="s">
        <v>123</v>
      </c>
      <c r="B81" s="159" t="s">
        <v>122</v>
      </c>
      <c r="C81" s="159"/>
      <c r="D81" s="159"/>
      <c r="E81" s="159"/>
      <c r="F81" s="159"/>
      <c r="G81" s="29" t="s">
        <v>128</v>
      </c>
      <c r="H81" s="42" t="s">
        <v>109</v>
      </c>
      <c r="I81" s="42" t="s">
        <v>110</v>
      </c>
      <c r="J81" s="29" t="s">
        <v>70</v>
      </c>
      <c r="K81" s="29" t="s">
        <v>83</v>
      </c>
      <c r="L81" s="36"/>
    </row>
    <row r="82" spans="1:12" ht="22.5" customHeight="1" x14ac:dyDescent="0.2">
      <c r="A82" s="138" t="s">
        <v>30</v>
      </c>
      <c r="B82" s="144" t="s">
        <v>124</v>
      </c>
      <c r="C82" s="144"/>
      <c r="D82" s="144"/>
      <c r="E82" s="144"/>
      <c r="F82" s="147"/>
      <c r="G82" s="30">
        <f>SUM(G83:G92)</f>
        <v>1079</v>
      </c>
      <c r="H82" s="30">
        <f>SUM(H83:H92)</f>
        <v>1191.4000000000001</v>
      </c>
      <c r="I82" s="30">
        <f>SUM(I83:I92)</f>
        <v>1174.5</v>
      </c>
      <c r="J82" s="30">
        <f>SUM(J83:J92)</f>
        <v>717.80000000000007</v>
      </c>
      <c r="K82" s="30">
        <f>SUM(K83:K92)</f>
        <v>582.70000000000005</v>
      </c>
      <c r="L82" s="36"/>
    </row>
    <row r="83" spans="1:12" ht="18.75" customHeight="1" x14ac:dyDescent="0.2">
      <c r="A83" s="130" t="s">
        <v>90</v>
      </c>
      <c r="B83" s="146" t="s">
        <v>47</v>
      </c>
      <c r="C83" s="146"/>
      <c r="D83" s="146"/>
      <c r="E83" s="146"/>
      <c r="F83" s="147"/>
      <c r="G83" s="109">
        <v>384.2</v>
      </c>
      <c r="H83" s="44">
        <v>1007.6</v>
      </c>
      <c r="I83" s="33">
        <f>I75</f>
        <v>990.69999999999993</v>
      </c>
      <c r="J83" s="44">
        <f t="shared" ref="J83:K83" si="23">J75</f>
        <v>591.70000000000005</v>
      </c>
      <c r="K83" s="44">
        <f t="shared" si="23"/>
        <v>372.7</v>
      </c>
      <c r="L83" s="36"/>
    </row>
    <row r="84" spans="1:12" ht="16.5" customHeight="1" x14ac:dyDescent="0.2">
      <c r="A84" s="130" t="s">
        <v>99</v>
      </c>
      <c r="B84" s="146" t="s">
        <v>92</v>
      </c>
      <c r="C84" s="146"/>
      <c r="D84" s="146"/>
      <c r="E84" s="146"/>
      <c r="F84" s="147"/>
      <c r="G84" s="110"/>
      <c r="H84" s="43"/>
      <c r="I84" s="34"/>
      <c r="J84" s="43"/>
      <c r="K84" s="43"/>
      <c r="L84" s="36"/>
    </row>
    <row r="85" spans="1:12" ht="16.5" customHeight="1" x14ac:dyDescent="0.2">
      <c r="A85" s="130" t="s">
        <v>91</v>
      </c>
      <c r="B85" s="146" t="s">
        <v>93</v>
      </c>
      <c r="C85" s="146"/>
      <c r="D85" s="146"/>
      <c r="E85" s="146"/>
      <c r="F85" s="147"/>
      <c r="G85" s="135"/>
      <c r="H85" s="136"/>
      <c r="I85" s="137"/>
      <c r="J85" s="136"/>
      <c r="K85" s="43"/>
      <c r="L85" s="36"/>
    </row>
    <row r="86" spans="1:12" ht="16.5" customHeight="1" x14ac:dyDescent="0.2">
      <c r="A86" s="130" t="s">
        <v>100</v>
      </c>
      <c r="B86" s="142" t="s">
        <v>94</v>
      </c>
      <c r="C86" s="142"/>
      <c r="D86" s="142"/>
      <c r="E86" s="142"/>
      <c r="F86" s="147"/>
      <c r="G86" s="135"/>
      <c r="H86" s="136"/>
      <c r="I86" s="137"/>
      <c r="J86" s="136"/>
      <c r="K86" s="43"/>
      <c r="L86" s="36"/>
    </row>
    <row r="87" spans="1:12" ht="16.5" customHeight="1" x14ac:dyDescent="0.2">
      <c r="A87" s="130" t="s">
        <v>101</v>
      </c>
      <c r="B87" s="142" t="s">
        <v>95</v>
      </c>
      <c r="C87" s="142"/>
      <c r="D87" s="142"/>
      <c r="E87" s="142"/>
      <c r="F87" s="147"/>
      <c r="G87" s="135"/>
      <c r="H87" s="136"/>
      <c r="I87" s="137"/>
      <c r="J87" s="136"/>
      <c r="K87" s="43"/>
      <c r="L87" s="36"/>
    </row>
    <row r="88" spans="1:12" ht="19.5" customHeight="1" x14ac:dyDescent="0.2">
      <c r="A88" s="130" t="s">
        <v>102</v>
      </c>
      <c r="B88" s="146" t="s">
        <v>96</v>
      </c>
      <c r="C88" s="146"/>
      <c r="D88" s="146"/>
      <c r="E88" s="146"/>
      <c r="F88" s="147"/>
      <c r="G88" s="135"/>
      <c r="H88" s="136"/>
      <c r="I88" s="137"/>
      <c r="J88" s="136"/>
      <c r="K88" s="43"/>
      <c r="L88" s="36"/>
    </row>
    <row r="89" spans="1:12" ht="30.75" customHeight="1" x14ac:dyDescent="0.2">
      <c r="A89" s="130" t="s">
        <v>103</v>
      </c>
      <c r="B89" s="142" t="s">
        <v>117</v>
      </c>
      <c r="C89" s="142"/>
      <c r="D89" s="142"/>
      <c r="E89" s="142"/>
      <c r="F89" s="143"/>
      <c r="G89" s="135"/>
      <c r="H89" s="136"/>
      <c r="I89" s="137"/>
      <c r="J89" s="136"/>
      <c r="K89" s="43"/>
      <c r="L89" s="36"/>
    </row>
    <row r="90" spans="1:12" ht="21" customHeight="1" x14ac:dyDescent="0.2">
      <c r="A90" s="130" t="s">
        <v>104</v>
      </c>
      <c r="B90" s="146" t="s">
        <v>118</v>
      </c>
      <c r="C90" s="146"/>
      <c r="D90" s="146"/>
      <c r="E90" s="146"/>
      <c r="F90" s="147"/>
      <c r="G90" s="135"/>
      <c r="H90" s="136"/>
      <c r="I90" s="137"/>
      <c r="J90" s="136"/>
      <c r="K90" s="43"/>
      <c r="L90" s="36"/>
    </row>
    <row r="91" spans="1:12" ht="21" customHeight="1" x14ac:dyDescent="0.2">
      <c r="A91" s="130" t="s">
        <v>105</v>
      </c>
      <c r="B91" s="146" t="s">
        <v>97</v>
      </c>
      <c r="C91" s="146"/>
      <c r="D91" s="146"/>
      <c r="E91" s="146"/>
      <c r="F91" s="147"/>
      <c r="G91" s="135"/>
      <c r="H91" s="136"/>
      <c r="I91" s="137"/>
      <c r="J91" s="136"/>
      <c r="K91" s="43"/>
      <c r="L91" s="36"/>
    </row>
    <row r="92" spans="1:12" ht="34.5" customHeight="1" x14ac:dyDescent="0.2">
      <c r="A92" s="130" t="s">
        <v>41</v>
      </c>
      <c r="B92" s="142" t="s">
        <v>127</v>
      </c>
      <c r="C92" s="142"/>
      <c r="D92" s="142"/>
      <c r="E92" s="142"/>
      <c r="F92" s="143"/>
      <c r="G92" s="49">
        <v>694.8</v>
      </c>
      <c r="H92" s="49">
        <v>183.8</v>
      </c>
      <c r="I92" s="39">
        <f>I76</f>
        <v>183.8</v>
      </c>
      <c r="J92" s="49">
        <f t="shared" ref="J92:K92" si="24">J76</f>
        <v>126.1</v>
      </c>
      <c r="K92" s="44">
        <f t="shared" si="24"/>
        <v>210</v>
      </c>
      <c r="L92" s="36"/>
    </row>
    <row r="93" spans="1:12" ht="20.25" customHeight="1" x14ac:dyDescent="0.2">
      <c r="A93" s="138" t="s">
        <v>31</v>
      </c>
      <c r="B93" s="144" t="s">
        <v>125</v>
      </c>
      <c r="C93" s="144"/>
      <c r="D93" s="144"/>
      <c r="E93" s="144"/>
      <c r="F93" s="145"/>
      <c r="G93" s="30">
        <f>SUM(G94:G95)</f>
        <v>0</v>
      </c>
      <c r="H93" s="30">
        <f>SUM(H94:H95)</f>
        <v>0</v>
      </c>
      <c r="I93" s="30">
        <f t="shared" ref="I93:K93" si="25">SUM(I94:I95)</f>
        <v>0</v>
      </c>
      <c r="J93" s="30">
        <f t="shared" si="25"/>
        <v>0</v>
      </c>
      <c r="K93" s="30">
        <f t="shared" si="25"/>
        <v>0</v>
      </c>
      <c r="L93" s="36"/>
    </row>
    <row r="94" spans="1:12" ht="18.75" customHeight="1" x14ac:dyDescent="0.2">
      <c r="A94" s="130" t="s">
        <v>106</v>
      </c>
      <c r="B94" s="146" t="s">
        <v>71</v>
      </c>
      <c r="C94" s="146"/>
      <c r="D94" s="146"/>
      <c r="E94" s="146"/>
      <c r="F94" s="147"/>
      <c r="G94" s="110"/>
      <c r="H94" s="43"/>
      <c r="I94" s="34"/>
      <c r="J94" s="22"/>
      <c r="K94" s="22"/>
      <c r="L94" s="36"/>
    </row>
    <row r="95" spans="1:12" ht="19.5" customHeight="1" x14ac:dyDescent="0.2">
      <c r="A95" s="41" t="s">
        <v>107</v>
      </c>
      <c r="B95" s="142" t="s">
        <v>119</v>
      </c>
      <c r="C95" s="142"/>
      <c r="D95" s="142"/>
      <c r="E95" s="142"/>
      <c r="F95" s="143"/>
      <c r="G95" s="110"/>
      <c r="H95" s="43"/>
      <c r="I95" s="34"/>
      <c r="J95" s="22"/>
      <c r="K95" s="22"/>
      <c r="L95" s="36"/>
    </row>
    <row r="96" spans="1:12" ht="22.5" customHeight="1" x14ac:dyDescent="0.2">
      <c r="A96" s="41" t="s">
        <v>108</v>
      </c>
      <c r="B96" s="142" t="s">
        <v>98</v>
      </c>
      <c r="C96" s="142"/>
      <c r="D96" s="142"/>
      <c r="E96" s="142"/>
      <c r="F96" s="143"/>
      <c r="G96" s="110"/>
      <c r="H96" s="43"/>
      <c r="I96" s="34"/>
      <c r="J96" s="109"/>
      <c r="K96" s="109"/>
      <c r="L96" s="36"/>
    </row>
    <row r="97" spans="1:12" ht="23.25" customHeight="1" x14ac:dyDescent="0.2">
      <c r="A97" s="148" t="s">
        <v>126</v>
      </c>
      <c r="B97" s="149"/>
      <c r="C97" s="149"/>
      <c r="D97" s="149"/>
      <c r="E97" s="149"/>
      <c r="F97" s="150"/>
      <c r="G97" s="31">
        <f>SUM(G82+G93)</f>
        <v>1079</v>
      </c>
      <c r="H97" s="31">
        <f>SUM(H82+H93)</f>
        <v>1191.4000000000001</v>
      </c>
      <c r="I97" s="31">
        <f>SUM(I82+I93)</f>
        <v>1174.5</v>
      </c>
      <c r="J97" s="31">
        <f>SUM(J82+J93)</f>
        <v>717.80000000000007</v>
      </c>
      <c r="K97" s="31">
        <f>SUM(K82+K93)</f>
        <v>582.70000000000005</v>
      </c>
      <c r="L97" s="36"/>
    </row>
    <row r="98" spans="1:12" ht="14.25" customHeight="1" x14ac:dyDescent="0.2"/>
    <row r="99" spans="1:12" x14ac:dyDescent="0.2">
      <c r="D99" s="11"/>
      <c r="E99" s="11"/>
      <c r="F99" s="11"/>
    </row>
  </sheetData>
  <mergeCells count="173">
    <mergeCell ref="C22:O22"/>
    <mergeCell ref="H15:H17"/>
    <mergeCell ref="L4:N4"/>
    <mergeCell ref="L2:N2"/>
    <mergeCell ref="A23:A24"/>
    <mergeCell ref="B23:B24"/>
    <mergeCell ref="C23:C24"/>
    <mergeCell ref="D23:D24"/>
    <mergeCell ref="E23:E24"/>
    <mergeCell ref="L24:O24"/>
    <mergeCell ref="L7:O7"/>
    <mergeCell ref="L8:O8"/>
    <mergeCell ref="L9:O9"/>
    <mergeCell ref="L10:O10"/>
    <mergeCell ref="A12:O12"/>
    <mergeCell ref="A13:O13"/>
    <mergeCell ref="L14:O14"/>
    <mergeCell ref="A15:A17"/>
    <mergeCell ref="B15:B17"/>
    <mergeCell ref="C15:C17"/>
    <mergeCell ref="D15:D17"/>
    <mergeCell ref="E15:E17"/>
    <mergeCell ref="A20:O20"/>
    <mergeCell ref="B21:O21"/>
    <mergeCell ref="K15:K17"/>
    <mergeCell ref="L15:O15"/>
    <mergeCell ref="L16:L17"/>
    <mergeCell ref="I15:I17"/>
    <mergeCell ref="A19:O19"/>
    <mergeCell ref="O16:O17"/>
    <mergeCell ref="J15:J17"/>
    <mergeCell ref="M16:M17"/>
    <mergeCell ref="N16:N17"/>
    <mergeCell ref="F15:F17"/>
    <mergeCell ref="G15:G17"/>
    <mergeCell ref="M30:M31"/>
    <mergeCell ref="N30:N31"/>
    <mergeCell ref="O30:O31"/>
    <mergeCell ref="A25:A27"/>
    <mergeCell ref="B25:B27"/>
    <mergeCell ref="C25:C27"/>
    <mergeCell ref="D25:D27"/>
    <mergeCell ref="L25:L26"/>
    <mergeCell ref="E25:E27"/>
    <mergeCell ref="M25:M26"/>
    <mergeCell ref="N25:N26"/>
    <mergeCell ref="O25:O26"/>
    <mergeCell ref="A28:A29"/>
    <mergeCell ref="B28:B29"/>
    <mergeCell ref="C28:C29"/>
    <mergeCell ref="D28:D29"/>
    <mergeCell ref="E28:E29"/>
    <mergeCell ref="L29:O29"/>
    <mergeCell ref="A30:A32"/>
    <mergeCell ref="B30:B32"/>
    <mergeCell ref="C30:C32"/>
    <mergeCell ref="D30:D32"/>
    <mergeCell ref="E30:E32"/>
    <mergeCell ref="L32:O32"/>
    <mergeCell ref="A37:A40"/>
    <mergeCell ref="B37:B40"/>
    <mergeCell ref="C37:C40"/>
    <mergeCell ref="D37:D40"/>
    <mergeCell ref="E37:E40"/>
    <mergeCell ref="L40:O40"/>
    <mergeCell ref="C33:F33"/>
    <mergeCell ref="L33:O33"/>
    <mergeCell ref="B34:F34"/>
    <mergeCell ref="L34:O34"/>
    <mergeCell ref="B35:O35"/>
    <mergeCell ref="C36:O36"/>
    <mergeCell ref="A46:A47"/>
    <mergeCell ref="B46:B47"/>
    <mergeCell ref="C46:C47"/>
    <mergeCell ref="D46:D47"/>
    <mergeCell ref="E46:E47"/>
    <mergeCell ref="L47:O47"/>
    <mergeCell ref="A41:A42"/>
    <mergeCell ref="B41:B42"/>
    <mergeCell ref="C41:C42"/>
    <mergeCell ref="D41:D42"/>
    <mergeCell ref="E41:E42"/>
    <mergeCell ref="L42:O42"/>
    <mergeCell ref="A50:A51"/>
    <mergeCell ref="B50:B51"/>
    <mergeCell ref="C50:C51"/>
    <mergeCell ref="D50:D51"/>
    <mergeCell ref="E50:E51"/>
    <mergeCell ref="L51:O51"/>
    <mergeCell ref="A48:A49"/>
    <mergeCell ref="B48:B49"/>
    <mergeCell ref="C48:C49"/>
    <mergeCell ref="D48:D49"/>
    <mergeCell ref="E48:E49"/>
    <mergeCell ref="L49:O49"/>
    <mergeCell ref="A60:A61"/>
    <mergeCell ref="B60:B61"/>
    <mergeCell ref="C60:C61"/>
    <mergeCell ref="D60:D61"/>
    <mergeCell ref="E60:E61"/>
    <mergeCell ref="L61:O61"/>
    <mergeCell ref="C52:F52"/>
    <mergeCell ref="L52:O52"/>
    <mergeCell ref="B53:F53"/>
    <mergeCell ref="L53:O53"/>
    <mergeCell ref="C55:O55"/>
    <mergeCell ref="A56:A57"/>
    <mergeCell ref="B56:B57"/>
    <mergeCell ref="C56:C57"/>
    <mergeCell ref="D56:D57"/>
    <mergeCell ref="E56:E57"/>
    <mergeCell ref="B82:F82"/>
    <mergeCell ref="B83:F83"/>
    <mergeCell ref="L68:O68"/>
    <mergeCell ref="A69:A70"/>
    <mergeCell ref="B69:B70"/>
    <mergeCell ref="C69:C70"/>
    <mergeCell ref="D69:D70"/>
    <mergeCell ref="E69:E70"/>
    <mergeCell ref="A66:A68"/>
    <mergeCell ref="B66:B68"/>
    <mergeCell ref="C66:C68"/>
    <mergeCell ref="D66:D68"/>
    <mergeCell ref="E66:E68"/>
    <mergeCell ref="L70:O70"/>
    <mergeCell ref="L66:L67"/>
    <mergeCell ref="M66:M67"/>
    <mergeCell ref="N66:N67"/>
    <mergeCell ref="O66:O67"/>
    <mergeCell ref="P37:R37"/>
    <mergeCell ref="P66:R67"/>
    <mergeCell ref="F38:F39"/>
    <mergeCell ref="G38:G39"/>
    <mergeCell ref="I38:I39"/>
    <mergeCell ref="J38:J39"/>
    <mergeCell ref="K38:K39"/>
    <mergeCell ref="C62:F62"/>
    <mergeCell ref="L62:O62"/>
    <mergeCell ref="B63:F63"/>
    <mergeCell ref="L63:O63"/>
    <mergeCell ref="B64:O64"/>
    <mergeCell ref="C65:O65"/>
    <mergeCell ref="L57:O57"/>
    <mergeCell ref="C58:F58"/>
    <mergeCell ref="L58:O58"/>
    <mergeCell ref="C59:O59"/>
    <mergeCell ref="B43:F43"/>
    <mergeCell ref="L43:O43"/>
    <mergeCell ref="B44:O44"/>
    <mergeCell ref="B92:F92"/>
    <mergeCell ref="B93:F93"/>
    <mergeCell ref="B94:F94"/>
    <mergeCell ref="B95:F95"/>
    <mergeCell ref="B96:F96"/>
    <mergeCell ref="A97:F97"/>
    <mergeCell ref="L5:O5"/>
    <mergeCell ref="L27:O27"/>
    <mergeCell ref="B84:F84"/>
    <mergeCell ref="B85:F85"/>
    <mergeCell ref="B86:F86"/>
    <mergeCell ref="B87:F87"/>
    <mergeCell ref="B88:F88"/>
    <mergeCell ref="B89:F89"/>
    <mergeCell ref="B90:F90"/>
    <mergeCell ref="B91:F91"/>
    <mergeCell ref="A73:F73"/>
    <mergeCell ref="L73:O73"/>
    <mergeCell ref="D79:K79"/>
    <mergeCell ref="C71:F71"/>
    <mergeCell ref="L71:O71"/>
    <mergeCell ref="B72:F72"/>
    <mergeCell ref="B81:F81"/>
    <mergeCell ref="L72:O72"/>
  </mergeCells>
  <pageMargins left="0.11811023622047245" right="0.11811023622047245" top="0.55118110236220474" bottom="0.55118110236220474" header="0.31496062992125984" footer="0.31496062992125984"/>
  <pageSetup paperSize="9" firstPageNumber="26" fitToHeight="0" orientation="landscape" useFirstPageNumber="1" r:id="rId1"/>
  <headerFooter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"/>
  <sheetViews>
    <sheetView zoomScaleNormal="100" zoomScaleSheetLayoutView="100" workbookViewId="0">
      <selection activeCell="C23" sqref="C23"/>
    </sheetView>
  </sheetViews>
  <sheetFormatPr defaultColWidth="11.5703125" defaultRowHeight="12.75" x14ac:dyDescent="0.2"/>
  <cols>
    <col min="1" max="1" width="28.28515625" customWidth="1"/>
    <col min="2" max="2" width="38.140625" customWidth="1"/>
    <col min="3" max="3" width="28.85546875" customWidth="1"/>
  </cols>
  <sheetData>
    <row r="2" spans="1:8" s="9" customFormat="1" ht="34.5" customHeight="1" x14ac:dyDescent="0.25">
      <c r="A2" s="242" t="s">
        <v>32</v>
      </c>
      <c r="B2" s="242"/>
      <c r="C2" s="242"/>
      <c r="D2" s="8"/>
    </row>
    <row r="3" spans="1:8" s="9" customFormat="1" ht="12" customHeight="1" x14ac:dyDescent="0.25">
      <c r="A3" s="14"/>
      <c r="B3" s="242"/>
      <c r="C3" s="242"/>
      <c r="D3" s="8"/>
    </row>
    <row r="4" spans="1:8" s="9" customFormat="1" ht="29.25" customHeight="1" x14ac:dyDescent="0.25">
      <c r="A4" s="16" t="s">
        <v>33</v>
      </c>
      <c r="B4" s="248" t="s">
        <v>34</v>
      </c>
      <c r="C4" s="248"/>
      <c r="H4" s="8"/>
    </row>
    <row r="5" spans="1:8" s="9" customFormat="1" ht="36.75" customHeight="1" x14ac:dyDescent="0.25">
      <c r="A5" s="15" t="s">
        <v>13</v>
      </c>
      <c r="B5" s="244" t="s">
        <v>44</v>
      </c>
      <c r="C5" s="245"/>
    </row>
    <row r="6" spans="1:8" s="9" customFormat="1" ht="36.75" customHeight="1" x14ac:dyDescent="0.25">
      <c r="A6" s="15" t="s">
        <v>77</v>
      </c>
      <c r="B6" s="246" t="s">
        <v>78</v>
      </c>
      <c r="C6" s="247"/>
    </row>
    <row r="7" spans="1:8" s="9" customFormat="1" ht="28.5" customHeight="1" x14ac:dyDescent="0.25">
      <c r="A7" s="13" t="s">
        <v>45</v>
      </c>
      <c r="B7" s="246" t="s">
        <v>46</v>
      </c>
      <c r="C7" s="247"/>
    </row>
    <row r="8" spans="1:8" s="9" customFormat="1" ht="15.75" customHeight="1" x14ac:dyDescent="0.25"/>
    <row r="9" spans="1:8" s="9" customFormat="1" ht="15.75" customHeight="1" x14ac:dyDescent="0.25">
      <c r="A9" s="243" t="s">
        <v>43</v>
      </c>
      <c r="B9" s="243"/>
      <c r="C9" s="243"/>
    </row>
    <row r="11" spans="1:8" x14ac:dyDescent="0.2">
      <c r="A11" s="11"/>
      <c r="B11" s="10"/>
      <c r="C11" s="11"/>
    </row>
  </sheetData>
  <sheetProtection selectLockedCells="1" selectUnlockedCells="1"/>
  <mergeCells count="7">
    <mergeCell ref="A2:C2"/>
    <mergeCell ref="A9:C9"/>
    <mergeCell ref="B5:C5"/>
    <mergeCell ref="B7:C7"/>
    <mergeCell ref="B3:C3"/>
    <mergeCell ref="B4:C4"/>
    <mergeCell ref="B6:C6"/>
  </mergeCells>
  <pageMargins left="1.1811023622047245" right="0.39370078740157483" top="0.59055118110236227" bottom="0.59055118110236227" header="0.31496062992125984" footer="0.31496062992125984"/>
  <pageSetup paperSize="9" firstPageNumber="31" fitToHeight="0" orientation="landscape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35999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1_c_1c_1_forma</vt:lpstr>
      <vt:lpstr>Lapas1</vt:lpstr>
      <vt:lpstr>vykdytojų_kodai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Rasa Macienė</cp:lastModifiedBy>
  <cp:revision>74</cp:revision>
  <cp:lastPrinted>2019-09-04T07:21:36Z</cp:lastPrinted>
  <dcterms:created xsi:type="dcterms:W3CDTF">2013-01-18T06:31:20Z</dcterms:created>
  <dcterms:modified xsi:type="dcterms:W3CDTF">2020-01-06T11:59:46Z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lexID">
    <vt:lpwstr>F55A9719-E2B7-4EF2-B153-9A82113482CA</vt:lpwstr>
  </property>
</Properties>
</file>