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135" tabRatio="240" firstSheet="1" activeTab="1"/>
  </bookViews>
  <sheets>
    <sheet name="Lapas1" sheetId="4" state="hidden" r:id="rId1"/>
    <sheet name="03_programa" sheetId="8" r:id="rId2"/>
    <sheet name="vykdytojų_kodai" sheetId="9" r:id="rId3"/>
  </sheets>
  <definedNames>
    <definedName name="__xlnm.Print_Area">#REF!</definedName>
    <definedName name="__xlnm.Print_Titles">#REF!</definedName>
    <definedName name="__xlnm.Print_Titles_1">NA()</definedName>
    <definedName name="Excel_BuiltIn_Print_Titles_1">#REF!</definedName>
    <definedName name="Excel_BuiltIn_Print_Titles_1_1" localSheetId="1">#REF!</definedName>
    <definedName name="Excel_BuiltIn_Print_Titles_1_1" localSheetId="2">#REF!</definedName>
    <definedName name="Excel_BuiltIn_Print_Titles_1_1">#REF!</definedName>
    <definedName name="Excel_BuiltIn_Print_Titles_1_1_1">'03_programa'!$A$15:$HM$17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2_1">"$#REF!.$A$5:$IS$7"</definedName>
    <definedName name="Excel_BuiltIn_Print_Titles_2_1_1">#REF!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  <definedName name="_xlnm.Print_Area" localSheetId="1">'03_programa'!$A$1:$O$155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2" i="8" l="1"/>
  <c r="H111" i="8"/>
  <c r="H151" i="8" l="1"/>
  <c r="I151" i="8"/>
  <c r="J151" i="8"/>
  <c r="K151" i="8"/>
  <c r="G151" i="8"/>
  <c r="H133" i="8" l="1"/>
  <c r="H132" i="8"/>
  <c r="H148" i="8" s="1"/>
  <c r="H131" i="8"/>
  <c r="H130" i="8"/>
  <c r="H149" i="8" s="1"/>
  <c r="H129" i="8"/>
  <c r="H145" i="8" s="1"/>
  <c r="H128" i="8"/>
  <c r="H127" i="8"/>
  <c r="H141" i="8" s="1"/>
  <c r="H121" i="8"/>
  <c r="H122" i="8" s="1"/>
  <c r="H117" i="8"/>
  <c r="H118" i="8" s="1"/>
  <c r="H107" i="8"/>
  <c r="H103" i="8"/>
  <c r="H108" i="8" s="1"/>
  <c r="H99" i="8"/>
  <c r="H150" i="8" l="1"/>
  <c r="H140" i="8" s="1"/>
  <c r="H155" i="8" s="1"/>
  <c r="H123" i="8"/>
  <c r="H134" i="8"/>
  <c r="H97" i="8"/>
  <c r="H94" i="8"/>
  <c r="H91" i="8"/>
  <c r="H89" i="8"/>
  <c r="H85" i="8"/>
  <c r="H80" i="8"/>
  <c r="H78" i="8"/>
  <c r="H76" i="8"/>
  <c r="H67" i="8"/>
  <c r="H68" i="8" s="1"/>
  <c r="H59" i="8"/>
  <c r="H56" i="8"/>
  <c r="H52" i="8"/>
  <c r="H46" i="8"/>
  <c r="H44" i="8"/>
  <c r="H42" i="8"/>
  <c r="H39" i="8"/>
  <c r="H35" i="8"/>
  <c r="H30" i="8"/>
  <c r="H26" i="8"/>
  <c r="H60" i="8" l="1"/>
  <c r="H86" i="8"/>
  <c r="H47" i="8"/>
  <c r="H36" i="8"/>
  <c r="H100" i="8"/>
  <c r="I128" i="8"/>
  <c r="J128" i="8"/>
  <c r="K128" i="8"/>
  <c r="G128" i="8"/>
  <c r="G127" i="8"/>
  <c r="G141" i="8" s="1"/>
  <c r="I133" i="8"/>
  <c r="J133" i="8"/>
  <c r="K133" i="8"/>
  <c r="G133" i="8"/>
  <c r="H113" i="8" l="1"/>
  <c r="H124" i="8" s="1"/>
  <c r="I107" i="8"/>
  <c r="K132" i="8" l="1"/>
  <c r="K148" i="8" s="1"/>
  <c r="J132" i="8"/>
  <c r="J148" i="8" s="1"/>
  <c r="I132" i="8"/>
  <c r="I148" i="8" s="1"/>
  <c r="K131" i="8"/>
  <c r="K150" i="8" s="1"/>
  <c r="J131" i="8"/>
  <c r="J150" i="8" s="1"/>
  <c r="I131" i="8"/>
  <c r="I150" i="8" s="1"/>
  <c r="G131" i="8"/>
  <c r="G150" i="8" s="1"/>
  <c r="K130" i="8"/>
  <c r="K149" i="8" s="1"/>
  <c r="J130" i="8"/>
  <c r="J149" i="8" s="1"/>
  <c r="I130" i="8"/>
  <c r="I149" i="8" s="1"/>
  <c r="G130" i="8"/>
  <c r="G149" i="8" s="1"/>
  <c r="K129" i="8"/>
  <c r="K145" i="8" s="1"/>
  <c r="J129" i="8"/>
  <c r="J145" i="8" s="1"/>
  <c r="I129" i="8"/>
  <c r="I145" i="8" s="1"/>
  <c r="G129" i="8"/>
  <c r="G145" i="8" s="1"/>
  <c r="K127" i="8"/>
  <c r="K141" i="8" s="1"/>
  <c r="J127" i="8"/>
  <c r="J141" i="8" s="1"/>
  <c r="K125" i="8"/>
  <c r="J125" i="8"/>
  <c r="I125" i="8"/>
  <c r="G125" i="8"/>
  <c r="K121" i="8"/>
  <c r="K122" i="8" s="1"/>
  <c r="J121" i="8"/>
  <c r="J122" i="8" s="1"/>
  <c r="I121" i="8"/>
  <c r="I122" i="8" s="1"/>
  <c r="G121" i="8"/>
  <c r="G122" i="8" s="1"/>
  <c r="K117" i="8"/>
  <c r="K118" i="8" s="1"/>
  <c r="J117" i="8"/>
  <c r="J118" i="8" s="1"/>
  <c r="J123" i="8" s="1"/>
  <c r="I117" i="8"/>
  <c r="I118" i="8" s="1"/>
  <c r="I123" i="8" s="1"/>
  <c r="G117" i="8"/>
  <c r="G118" i="8" s="1"/>
  <c r="G123" i="8" s="1"/>
  <c r="K111" i="8"/>
  <c r="K112" i="8" s="1"/>
  <c r="J111" i="8"/>
  <c r="J112" i="8" s="1"/>
  <c r="I111" i="8"/>
  <c r="I112" i="8" s="1"/>
  <c r="G111" i="8"/>
  <c r="G112" i="8" s="1"/>
  <c r="K107" i="8"/>
  <c r="J107" i="8"/>
  <c r="G107" i="8"/>
  <c r="K103" i="8"/>
  <c r="J103" i="8"/>
  <c r="I103" i="8"/>
  <c r="G103" i="8"/>
  <c r="G108" i="8" s="1"/>
  <c r="K99" i="8"/>
  <c r="J99" i="8"/>
  <c r="I99" i="8"/>
  <c r="G99" i="8"/>
  <c r="K97" i="8"/>
  <c r="J97" i="8"/>
  <c r="I97" i="8"/>
  <c r="G97" i="8"/>
  <c r="K94" i="8"/>
  <c r="J94" i="8"/>
  <c r="I94" i="8"/>
  <c r="G94" i="8"/>
  <c r="K91" i="8"/>
  <c r="J91" i="8"/>
  <c r="I91" i="8"/>
  <c r="G91" i="8"/>
  <c r="K89" i="8"/>
  <c r="J89" i="8"/>
  <c r="I89" i="8"/>
  <c r="G89" i="8"/>
  <c r="K85" i="8"/>
  <c r="J85" i="8"/>
  <c r="I85" i="8"/>
  <c r="G82" i="8"/>
  <c r="G132" i="8" s="1"/>
  <c r="G148" i="8" s="1"/>
  <c r="K80" i="8"/>
  <c r="J80" i="8"/>
  <c r="I80" i="8"/>
  <c r="G80" i="8"/>
  <c r="K78" i="8"/>
  <c r="J78" i="8"/>
  <c r="I78" i="8"/>
  <c r="G78" i="8"/>
  <c r="K76" i="8"/>
  <c r="K86" i="8" s="1"/>
  <c r="J76" i="8"/>
  <c r="I76" i="8"/>
  <c r="G76" i="8"/>
  <c r="K67" i="8"/>
  <c r="K68" i="8" s="1"/>
  <c r="J67" i="8"/>
  <c r="J68" i="8" s="1"/>
  <c r="I67" i="8"/>
  <c r="G67" i="8"/>
  <c r="G68" i="8" s="1"/>
  <c r="K59" i="8"/>
  <c r="J59" i="8"/>
  <c r="I59" i="8"/>
  <c r="G59" i="8"/>
  <c r="K56" i="8"/>
  <c r="J56" i="8"/>
  <c r="I56" i="8"/>
  <c r="G56" i="8"/>
  <c r="K52" i="8"/>
  <c r="J52" i="8"/>
  <c r="I52" i="8"/>
  <c r="G52" i="8"/>
  <c r="K50" i="8"/>
  <c r="K60" i="8" s="1"/>
  <c r="J50" i="8"/>
  <c r="I50" i="8"/>
  <c r="G50" i="8"/>
  <c r="K46" i="8"/>
  <c r="J46" i="8"/>
  <c r="I46" i="8"/>
  <c r="G46" i="8"/>
  <c r="K44" i="8"/>
  <c r="J44" i="8"/>
  <c r="I44" i="8"/>
  <c r="G44" i="8"/>
  <c r="K42" i="8"/>
  <c r="J42" i="8"/>
  <c r="I42" i="8"/>
  <c r="G42" i="8"/>
  <c r="K39" i="8"/>
  <c r="J39" i="8"/>
  <c r="I39" i="8"/>
  <c r="G39" i="8"/>
  <c r="K35" i="8"/>
  <c r="J35" i="8"/>
  <c r="I35" i="8"/>
  <c r="G35" i="8"/>
  <c r="K30" i="8"/>
  <c r="J30" i="8"/>
  <c r="I30" i="8"/>
  <c r="G30" i="8"/>
  <c r="K26" i="8"/>
  <c r="K36" i="8" s="1"/>
  <c r="J26" i="8"/>
  <c r="J36" i="8" s="1"/>
  <c r="G26" i="8"/>
  <c r="I127" i="8"/>
  <c r="I141" i="8" s="1"/>
  <c r="K123" i="8" l="1"/>
  <c r="I68" i="8"/>
  <c r="K108" i="8"/>
  <c r="G36" i="8"/>
  <c r="G85" i="8"/>
  <c r="G86" i="8" s="1"/>
  <c r="J86" i="8"/>
  <c r="J60" i="8"/>
  <c r="J47" i="8"/>
  <c r="G140" i="8"/>
  <c r="G155" i="8" s="1"/>
  <c r="G134" i="8"/>
  <c r="K47" i="8"/>
  <c r="K140" i="8"/>
  <c r="K155" i="8" s="1"/>
  <c r="K134" i="8"/>
  <c r="I134" i="8"/>
  <c r="J100" i="8"/>
  <c r="J108" i="8"/>
  <c r="J140" i="8"/>
  <c r="J155" i="8" s="1"/>
  <c r="J134" i="8"/>
  <c r="K100" i="8"/>
  <c r="K113" i="8" s="1"/>
  <c r="I47" i="8"/>
  <c r="G100" i="8"/>
  <c r="G60" i="8"/>
  <c r="G47" i="8"/>
  <c r="I100" i="8"/>
  <c r="I60" i="8"/>
  <c r="I108" i="8"/>
  <c r="I86" i="8"/>
  <c r="I140" i="8"/>
  <c r="I155" i="8" s="1"/>
  <c r="I26" i="8"/>
  <c r="K124" i="8" l="1"/>
  <c r="I36" i="8"/>
  <c r="I113" i="8" s="1"/>
  <c r="I124" i="8" s="1"/>
  <c r="G113" i="8"/>
  <c r="G124" i="8" s="1"/>
  <c r="J113" i="8"/>
  <c r="J124" i="8" s="1"/>
</calcChain>
</file>

<file path=xl/sharedStrings.xml><?xml version="1.0" encoding="utf-8"?>
<sst xmlns="http://schemas.openxmlformats.org/spreadsheetml/2006/main" count="423" uniqueCount="189">
  <si>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</si>
  <si>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</si>
  <si>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</si>
  <si>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</si>
  <si>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</si>
  <si>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</si>
  <si>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</si>
  <si>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</si>
  <si>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</si>
  <si>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</si>
  <si>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01</t>
  </si>
  <si>
    <t>05</t>
  </si>
  <si>
    <t>SB</t>
  </si>
  <si>
    <t>02</t>
  </si>
  <si>
    <t>04</t>
  </si>
  <si>
    <t>Iš viso uždaviniui</t>
  </si>
  <si>
    <t>Iš viso tikslui</t>
  </si>
  <si>
    <t>03</t>
  </si>
  <si>
    <t xml:space="preserve">Iš viso  programai </t>
  </si>
  <si>
    <t>1.</t>
  </si>
  <si>
    <t>2.</t>
  </si>
  <si>
    <t>Strateginio veiklos plano vykdytojų kodų klasifikatorius*</t>
  </si>
  <si>
    <t>Programos vykdytojo kodas</t>
  </si>
  <si>
    <t>SB lik.</t>
  </si>
  <si>
    <t>tūkst. Eur</t>
  </si>
  <si>
    <t>1.10.</t>
  </si>
  <si>
    <t>2019 metai</t>
  </si>
  <si>
    <t>Urbanistinės plėtros ir ūkio departamento Architektūros, urbanistikos ir paveldosaugos skyrius</t>
  </si>
  <si>
    <t>07</t>
  </si>
  <si>
    <t>Urbanistinės plėtros ir ūkio departamento Miesto ūkio ir aplinkos skyrius</t>
  </si>
  <si>
    <t>Savivaldybės biudžeto lėšos (SB)</t>
  </si>
  <si>
    <t>1</t>
  </si>
  <si>
    <t>2020 metų lėšų projektas</t>
  </si>
  <si>
    <t xml:space="preserve">SB </t>
  </si>
  <si>
    <t>06</t>
  </si>
  <si>
    <t>priedas</t>
  </si>
  <si>
    <t>PATVIRTINTA</t>
  </si>
  <si>
    <t xml:space="preserve">Šiaulių miesto savivaldybės tarybos </t>
  </si>
  <si>
    <t>2021 metų lėšų projektas</t>
  </si>
  <si>
    <t>Planas</t>
  </si>
  <si>
    <t>09</t>
  </si>
  <si>
    <t>SP</t>
  </si>
  <si>
    <t>SP (LIK)</t>
  </si>
  <si>
    <t>VB</t>
  </si>
  <si>
    <t>ES</t>
  </si>
  <si>
    <t>08</t>
  </si>
  <si>
    <t>Įgyvendinta projekto veiklų proc.</t>
  </si>
  <si>
    <t>Viso</t>
  </si>
  <si>
    <t xml:space="preserve">FINANSAVIMO ŠALTINIŲ SUVESTINĖ </t>
  </si>
  <si>
    <t>Pavadinimas</t>
  </si>
  <si>
    <t>Urbanistinės plėtros ir ūkio departamento Statybos ir renovacijos skyrius</t>
  </si>
  <si>
    <t>20</t>
  </si>
  <si>
    <t>Projektų valdymo skyrius</t>
  </si>
  <si>
    <t xml:space="preserve">strateginio veiklos plano Aplinkos </t>
  </si>
  <si>
    <t xml:space="preserve">apsaugos programos (Nr. 03) </t>
  </si>
  <si>
    <t xml:space="preserve">2020 metai </t>
  </si>
  <si>
    <t xml:space="preserve">2021 metai </t>
  </si>
  <si>
    <t>Strateginiai tikslas 03. Kurti kokybišką gyvenamąją aplinką</t>
  </si>
  <si>
    <t xml:space="preserve">03 Aplinkos apsaugos programa </t>
  </si>
  <si>
    <t>Pagerinti aplinkos kokybę mieste, kurti darnaus vystymosi principais pagrįstą sveiką ir švarią gyvenamąją aplinką mieste</t>
  </si>
  <si>
    <t>Vystyti efektyvią komunalinių atliekų tvarkymo sistemą</t>
  </si>
  <si>
    <t>Įgyvendinti komunalinių atliekų tvarkymą</t>
  </si>
  <si>
    <t xml:space="preserve">Įsigytų konteinerių sk. </t>
  </si>
  <si>
    <t xml:space="preserve">Įsigytų tekstilės konteinerių sk. </t>
  </si>
  <si>
    <t xml:space="preserve">Kompensuoti fiziniams asmenims asbesto turinčių gaminių atliekų šalinimą </t>
  </si>
  <si>
    <t>Kompensuota už asbesto gaminių šalinimą proc.</t>
  </si>
  <si>
    <t>Įrengta konteinerių aikštelių vnt.</t>
  </si>
  <si>
    <t>Įvykdyta visuomenės informavimo apie aplinkos oro kokybės gerinimą kampanija vnt.</t>
  </si>
  <si>
    <t>Gausinti miesto želdinius, gerinti esamų želdinių kokybę, apsaugoti vertingas gamtines teritorijas</t>
  </si>
  <si>
    <t>Parengti ir įgyvendinti želdynų pertvarkymo projektus</t>
  </si>
  <si>
    <t>Parengti projektai ir atlikti tvarkymo darbai vnt.</t>
  </si>
  <si>
    <t xml:space="preserve">Vykdyti želdinių priežiūrą (tręšimą, genėjimą, kaštonų lapų tvarkymą) </t>
  </si>
  <si>
    <t xml:space="preserve">Sodinti naujus želdinius prie miesto gatvių, parkuose ir skveruose </t>
  </si>
  <si>
    <t xml:space="preserve">Pasodinta želdinių vnt. </t>
  </si>
  <si>
    <t>Įrengta kraštovaizdžio formavimo priemonių, vnt.</t>
  </si>
  <si>
    <t>Gerinti miesto vandens telkinių ir jų prieigų gamtosauginę būklę</t>
  </si>
  <si>
    <t>Vykdyti lietaus nuotekų sistemos griovių tvarkymą</t>
  </si>
  <si>
    <t>Sutvarkyta lietaus sistemos griovių vnt.</t>
  </si>
  <si>
    <t>Inventorizuoto paviršinių nuotekų nuotakyno ilgis (km.)</t>
  </si>
  <si>
    <t xml:space="preserve"> Prijungtų socialiai remtinų žmonių būstų  sk.</t>
  </si>
  <si>
    <t>Sutvarkyti užterštas teritorijas, buvusius karjerus ir durpynus</t>
  </si>
  <si>
    <t>8-10</t>
  </si>
  <si>
    <t>Parengtas užterštos teritorijos planas (4463, 4464, 11555, 11556, 11557) vnt.</t>
  </si>
  <si>
    <t>Vykdyti miesto aplinkos kokybės stebėseną</t>
  </si>
  <si>
    <t>Vykdyti Šiaulių miesto aplinkos kokybės (triukšmo, oro, paviršinių vandens telkinių) stebėseną</t>
  </si>
  <si>
    <t>Finansuojama įstaiga Šiaulių municipalinė aplinkos tyrimų laboratorija</t>
  </si>
  <si>
    <t>Vykdoma stebėsena, įsigyjamos veiklai vykdyti reikalingos priemonės ir paslaugos, parengta stebėsenos ataskaita, vnt.</t>
  </si>
  <si>
    <t>Gerinti aplinkos oro kokybę ir įgyvendinti aplinkos oro kokybės valdymo programą</t>
  </si>
  <si>
    <t>Vykdyti požeminio vandens ir dirvožemio užterštumo būklės stebėseną</t>
  </si>
  <si>
    <t>Įsigytas gatvių valymo įrenginys vnt.</t>
  </si>
  <si>
    <t>Vykdyti miesto bendruomenės aplinkosauginį ugdymą</t>
  </si>
  <si>
    <t>Remti aplinkosaugos švietimo ir ugdymo projektų įgyvendinimą</t>
  </si>
  <si>
    <t>Paremtų projektų skaičius vnt.</t>
  </si>
  <si>
    <t>Remti nevyriausybinių organizacijų projektų įgyvendinimą</t>
  </si>
  <si>
    <t>Įsigyta leidinių vnt.</t>
  </si>
  <si>
    <t>Parengta informacinė medžiaga vnt.</t>
  </si>
  <si>
    <t>Organizuoti aplinkosauginius renginius ir vykdyti visuomenės švietimą ir informavimą</t>
  </si>
  <si>
    <t>Organizuotų renginių  (Žemės diena, Aplinkos apsaugos diena, Europos judumo savaitė, Atliekų mažinimo savaitė) skaičius vnt.</t>
  </si>
  <si>
    <t>Įgyvendinta visuomenės švietimo ir informavimo priemonių vnt.</t>
  </si>
  <si>
    <t>Tvarkyti  Talkšos ekologinį taką</t>
  </si>
  <si>
    <t>Atlikti Talkšos ekologinio tako priežiūros darbai, pateikta Talkšos ekologinio tako einamosios metinės priežiūros ataskaita vnt.</t>
  </si>
  <si>
    <t>Pašalinti aplinkos teršimo šaltinius</t>
  </si>
  <si>
    <t>Likviduoti pavojingus radinius ir ekologinių avarijų padarinius</t>
  </si>
  <si>
    <t>18</t>
  </si>
  <si>
    <t>Likviduota radinių ir avarijų vnt.</t>
  </si>
  <si>
    <t xml:space="preserve">05 06  </t>
  </si>
  <si>
    <t xml:space="preserve">Reguliuoti gyvūnų (šunų, kačių), laikomų Šiaulių miesto daugiabučiuose namuose, populiaciją, kontroliuoti jų priežiūrą </t>
  </si>
  <si>
    <t>Vietinės rinkliavos  administravimas</t>
  </si>
  <si>
    <t xml:space="preserve">Administruoti vietinę rinkliavą už gyvūnų laikymą Šiaulių miesto daugiabučiuose namuose                          </t>
  </si>
  <si>
    <t>Gyvūnų priežiūrai skirtos įrangos įrengimas ir priežiūra</t>
  </si>
  <si>
    <t>16/17/ 11</t>
  </si>
  <si>
    <t>APP programai</t>
  </si>
  <si>
    <t>Civilinės saugos, viešosios tvarkos ir sanitarijos skyrius</t>
  </si>
  <si>
    <t>145412194</t>
  </si>
  <si>
    <t>Šiaulių municipalinė aplinkos tyrimų laboratorija</t>
  </si>
  <si>
    <t>VšĮ Šiaulių regiono atliekų tvarkymo centras</t>
  </si>
  <si>
    <t>ES(LIK)</t>
  </si>
  <si>
    <r>
      <t xml:space="preserve">Įgyvedinti projektą 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Aplinkos rizikos valdymo sistemos gerinimas Latvijos ir Lietuvos pasienio regione</t>
    </r>
    <r>
      <rPr>
        <sz val="12"/>
        <rFont val="Calibri"/>
        <family val="2"/>
        <charset val="186"/>
      </rPr>
      <t>“</t>
    </r>
  </si>
  <si>
    <r>
      <t xml:space="preserve">Įgyvendinti projektą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Komunalinių atliekų rūšiuojamojo surinkimo infrastruktūros plėtra Šaulių regione</t>
    </r>
    <r>
      <rPr>
        <sz val="12"/>
        <rFont val="Calibri"/>
        <family val="2"/>
        <charset val="186"/>
      </rPr>
      <t>“</t>
    </r>
  </si>
  <si>
    <t>2019 m. vasario 7 d. sprendimu Nr. T-1</t>
  </si>
  <si>
    <t xml:space="preserve">(Šiaulių miesto savivaldybės tarybos </t>
  </si>
  <si>
    <t>2019 metų patikslinti asignavimai</t>
  </si>
  <si>
    <t>2019 metų patvirtinti asignavimai</t>
  </si>
  <si>
    <t>1.01</t>
  </si>
  <si>
    <t>1.05.</t>
  </si>
  <si>
    <t>1.08.</t>
  </si>
  <si>
    <t>1.09.</t>
  </si>
  <si>
    <t>1.01.</t>
  </si>
  <si>
    <t>1.02.</t>
  </si>
  <si>
    <t>1.03.</t>
  </si>
  <si>
    <t>1.04.</t>
  </si>
  <si>
    <t>1.06.</t>
  </si>
  <si>
    <t>1.07.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</si>
  <si>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</si>
  <si>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</si>
  <si>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</si>
  <si>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</si>
  <si>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</si>
  <si>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Valstybės investicijų programos projektų lėšos VB (VIP)</t>
  </si>
  <si>
    <t>Europos Sąjungos lėšos (ES)</t>
  </si>
  <si>
    <t>Įstaigos pajamų lėšos (PL)</t>
  </si>
  <si>
    <t>2.01.</t>
  </si>
  <si>
    <t>Europos Sąjungos finansinės paramos lėšos KT (ES)</t>
  </si>
  <si>
    <t>2.03.</t>
  </si>
  <si>
    <t>1.10</t>
  </si>
  <si>
    <t>1.05</t>
  </si>
  <si>
    <t>1.09</t>
  </si>
  <si>
    <t>Kodas</t>
  </si>
  <si>
    <t>SAVIVALDYBĖS BIUDŽETAS IŠ VISO, IŠ JO</t>
  </si>
  <si>
    <t>Praėjusių metų nepanaudota pajamų dalis, kuri viršija praėjusių metų panaudotus asignavimus (LIK)</t>
  </si>
  <si>
    <t>KITOS LĖŠOS IŠ VISO, IŠ JŲ</t>
  </si>
  <si>
    <t>2.02.</t>
  </si>
  <si>
    <t>2018 metų patikslinti asignavimai</t>
  </si>
  <si>
    <t>Valstybės biudžeto lėšos KT (VB)</t>
  </si>
  <si>
    <t>Kitų šaltinių lėšos KT (KL)</t>
  </si>
  <si>
    <t xml:space="preserve"> APLINKOS APSAUGOS  PROGRAMOS (Nr. 03) 2019–2021 METŲ VEIKLOS PLANO </t>
  </si>
  <si>
    <t xml:space="preserve">07; 145787276  </t>
  </si>
  <si>
    <t xml:space="preserve"> 20; 07</t>
  </si>
  <si>
    <t>20; 07</t>
  </si>
  <si>
    <t xml:space="preserve">07; 145412194 </t>
  </si>
  <si>
    <t xml:space="preserve">20; 07  </t>
  </si>
  <si>
    <t>20; 18</t>
  </si>
  <si>
    <r>
      <t>Šîaulių miesto savivaldybės 2019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2021 metų</t>
    </r>
  </si>
  <si>
    <t>Formuoti Prūdelio tvenkinio kraštovaizdį  ir gerinti ekologinę būklę</t>
  </si>
  <si>
    <r>
      <t>Atnaujinti (modernizuoti) Dubijos, P. Višinskio, Vytauto gatvių ir Draugystės prospekto, apimančio abiejų jo pusių daugiabučius gyvenamuosius namus, vnt</t>
    </r>
    <r>
      <rPr>
        <sz val="12"/>
        <color rgb="FFFF0000"/>
        <rFont val="Times New Roman"/>
        <family val="1"/>
        <charset val="186"/>
      </rPr>
      <t>.</t>
    </r>
    <r>
      <rPr>
        <sz val="12"/>
        <rFont val="Times New Roman"/>
        <family val="1"/>
        <charset val="186"/>
      </rPr>
      <t xml:space="preserve"> </t>
    </r>
  </si>
  <si>
    <t>IŠ VISO</t>
  </si>
  <si>
    <t>Gyvenamuosiuose rajonuose, viešosiose vietose įrengti šunų išvedžiojimo aikštelių, kačių šėrimo vietų ir gyvūnų priežiūros įrangą,  ją remontuoti ir atlikti sanitarinę priežiūrą</t>
  </si>
  <si>
    <t>Įrangos, kačių šėrimo vietų, įrengtų aikštelių kokybiška priežiūra, remontas, aikštelių moderniazvimas</t>
  </si>
  <si>
    <t xml:space="preserve">Rinkliavų įstatymo Nr. VIII-1725  5, 6, 9, 10, 11, 12, 13, 14, 15 straipsnių ir IV skyriaus pavadinimo pakeitimo įstatymu nuo 2018-01-01 panaikinta vietinė rinkliava. Rinkliavos administratoriai įvykdo rinkliavos administravimo sutartinius įsipareigojimus                    </t>
  </si>
  <si>
    <t>Įgyvendinti projektą „Miesto kvartalų atnaujinimas Lietuvoje, pagerinant jų energetines charakteristikas“</t>
  </si>
  <si>
    <t>Įsigyti aplinkosauginių informacinių ir kt. leidinių</t>
  </si>
  <si>
    <t>Optimizuoti aplinkos kokybės stebėseną ir optimizuoti vertinimo sistemą,  sukurti interaktyvią informacinę duomenų bazę.  Įgyvendinti projektą ,,Aplinkos oro kokybės gerinimas Šiaulių mieste“</t>
  </si>
  <si>
    <t>Parengtas Aplinkos oro kokybės valdymo priemonių planas vnt.</t>
  </si>
  <si>
    <t>Nuvalyta pavasarinio purvo  dėl pakeltosios taršos (gatvių sąšlavos) t</t>
  </si>
  <si>
    <t>Atlikti tyrimų stebimose Šiaulių miesto vietose ir parengta požeminio vandens ir dirvožemio monitoringo ataskaita vnt.</t>
  </si>
  <si>
    <t>Sutvarkyta teritorija (4462) ha</t>
  </si>
  <si>
    <t>Atlikti ekogeologiniai tyrimai  (4463, 4464, 11555, 11556, 11557) (*Krašto apsaugos ministerija įsipareigojo apmokėti 50 proc tyrimų kainos) vnt.</t>
  </si>
  <si>
    <t xml:space="preserve"> Sutvarkyta užterštų teritorijų (4463, 4464, 11555, 11556, 11557) vnt.</t>
  </si>
  <si>
    <t>Tvarkyti užterštas Šiaulių miesto teritorijas</t>
  </si>
  <si>
    <t>Rekonstruoti paviršinių nuotekų tinklai km</t>
  </si>
  <si>
    <t>Spręsti Rėkyvos ežero aplinkosaugos problemas</t>
  </si>
  <si>
    <t>Įgyvendinti projektą „Šiaulių miesto paviršinių nuotekų tvarkymo sistemos inventorizavimas, paviršinių nuotekų tvarkymo infrastruktūros rekonstravimas ir plėtra“</t>
  </si>
  <si>
    <t>Įgyvendinti projektą „Socialiai remtinų žmonių būstų prijungimas prie nuotekų surinkimo infrastruktūros Šiaulių mieste“</t>
  </si>
  <si>
    <t>Užtikrinta želdinių priežiūra (genėjimas, atžalų šalinimas, kelmų sutvarkymas, laistymas, tręšimas, kaštonų lapų surinkimas) pagal skirtą finansavimą proc.</t>
  </si>
  <si>
    <t>Įrengta didelio gabarito atliekų surinkimo aikštelė (DGSA) su pakartotiniam panaudojimui tinkamų atliekų surinkimu</t>
  </si>
  <si>
    <t>Sutvarkyta komunalinių atliekų tūkst t</t>
  </si>
  <si>
    <t>Įgyvendinta Rėkyvos aplinkosauginės būklės gerinimo priemonių vnt.</t>
  </si>
  <si>
    <t>* patvirtinta Šiaulių miesto savivaldybės administracijos direktoriaus 2016-10-28  įsakymu Nr. A -1473 (2019-08-19 d. įsakymo Nr. A-1194 redakcija)</t>
  </si>
  <si>
    <t>2019 m. gruodžio 12 d. sprendimo Nr. T-431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</si>
</sst>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\ _L_t_-;\-* #,##0.00\ _L_t_-;_-* &quot;-&quot;??\ _L_t_-;_-@_-"/>
    <numFmt numFmtId="165" formatCode="0.0"/>
    <numFmt numFmtId="166" formatCode="_-* #,##0.0000\ _L_t_-;\-* #,##0.0000\ _L_t_-;_-* &quot;-&quot;??\ _L_t_-;_-@_-"/>
    <numFmt numFmtId="167" formatCode="[$-427]General"/>
    <numFmt numFmtId="168" formatCode="0\ %"/>
  </numFmts>
  <fonts count="44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Arial"/>
      <family val="2"/>
      <charset val="186"/>
    </font>
    <font>
      <strike/>
      <sz val="12"/>
      <color theme="1"/>
      <name val="Times New Roman"/>
      <family val="1"/>
      <charset val="186"/>
    </font>
    <font>
      <sz val="6"/>
      <name val="Times New Roman"/>
      <family val="1"/>
      <charset val="186"/>
    </font>
    <font>
      <sz val="11"/>
      <color theme="1"/>
      <name val="Arial"/>
      <family val="2"/>
      <charset val="186"/>
    </font>
    <font>
      <sz val="10"/>
      <name val="TimesLT"/>
      <charset val="186"/>
    </font>
    <font>
      <b/>
      <sz val="1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38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99CCFF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41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26" fillId="0" borderId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2" borderId="0" applyNumberFormat="0" applyBorder="0" applyAlignment="0" applyProtection="0"/>
    <xf numFmtId="0" fontId="26" fillId="23" borderId="8" applyNumberFormat="0" applyAlignment="0" applyProtection="0"/>
    <xf numFmtId="0" fontId="16" fillId="20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7" fontId="29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39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9" fillId="4" borderId="0" applyNumberFormat="0" applyBorder="0" applyAlignment="0" applyProtection="0"/>
    <xf numFmtId="0" fontId="3" fillId="0" borderId="0"/>
    <xf numFmtId="168" fontId="40" fillId="0" borderId="0" applyFill="0" applyBorder="0" applyAlignment="0" applyProtection="0"/>
  </cellStyleXfs>
  <cellXfs count="389">
    <xf numFmtId="0" fontId="0" fillId="0" borderId="0" xfId="0"/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0" fontId="0" fillId="0" borderId="12" xfId="0" applyBorder="1"/>
    <xf numFmtId="0" fontId="24" fillId="0" borderId="0" xfId="0" applyFont="1" applyAlignment="1">
      <alignment horizontal="center" vertical="top"/>
    </xf>
    <xf numFmtId="0" fontId="20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165" fontId="25" fillId="27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Border="1" applyAlignment="1">
      <alignment horizontal="center" vertical="center"/>
    </xf>
    <xf numFmtId="165" fontId="25" fillId="28" borderId="11" xfId="0" applyNumberFormat="1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165" fontId="24" fillId="27" borderId="11" xfId="0" applyNumberFormat="1" applyFont="1" applyFill="1" applyBorder="1" applyAlignment="1">
      <alignment horizontal="center" vertical="center"/>
    </xf>
    <xf numFmtId="0" fontId="24" fillId="27" borderId="11" xfId="0" applyFont="1" applyFill="1" applyBorder="1" applyAlignment="1">
      <alignment horizontal="center" vertical="center"/>
    </xf>
    <xf numFmtId="165" fontId="24" fillId="27" borderId="15" xfId="0" applyNumberFormat="1" applyFont="1" applyFill="1" applyBorder="1" applyAlignment="1">
      <alignment horizontal="center" vertical="center"/>
    </xf>
    <xf numFmtId="0" fontId="22" fillId="25" borderId="11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/>
    </xf>
    <xf numFmtId="165" fontId="24" fillId="25" borderId="11" xfId="0" applyNumberFormat="1" applyFont="1" applyFill="1" applyBorder="1" applyAlignment="1">
      <alignment horizontal="center" vertical="center"/>
    </xf>
    <xf numFmtId="165" fontId="24" fillId="25" borderId="15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top"/>
    </xf>
    <xf numFmtId="0" fontId="25" fillId="0" borderId="11" xfId="0" applyFont="1" applyFill="1" applyBorder="1" applyAlignment="1">
      <alignment horizontal="center" vertical="top" wrapText="1"/>
    </xf>
    <xf numFmtId="165" fontId="25" fillId="4" borderId="11" xfId="0" applyNumberFormat="1" applyFont="1" applyFill="1" applyBorder="1" applyAlignment="1">
      <alignment horizontal="center" vertical="center"/>
    </xf>
    <xf numFmtId="165" fontId="25" fillId="24" borderId="11" xfId="0" applyNumberFormat="1" applyFont="1" applyFill="1" applyBorder="1" applyAlignment="1">
      <alignment horizontal="center" vertical="center"/>
    </xf>
    <xf numFmtId="165" fontId="20" fillId="0" borderId="0" xfId="0" applyNumberFormat="1" applyFont="1" applyAlignment="1">
      <alignment vertical="center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textRotation="90"/>
    </xf>
    <xf numFmtId="0" fontId="27" fillId="0" borderId="0" xfId="0" applyFont="1" applyBorder="1"/>
    <xf numFmtId="0" fontId="27" fillId="0" borderId="0" xfId="0" applyFont="1"/>
    <xf numFmtId="165" fontId="24" fillId="0" borderId="1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24" fillId="0" borderId="0" xfId="46" applyFont="1" applyBorder="1"/>
    <xf numFmtId="0" fontId="24" fillId="0" borderId="0" xfId="46" applyFont="1"/>
    <xf numFmtId="0" fontId="20" fillId="0" borderId="0" xfId="0" applyFont="1" applyBorder="1" applyAlignment="1">
      <alignment vertical="top" textRotation="90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vertical="top"/>
    </xf>
    <xf numFmtId="0" fontId="0" fillId="0" borderId="0" xfId="0" applyAlignment="1">
      <alignment horizontal="center"/>
    </xf>
    <xf numFmtId="0" fontId="23" fillId="0" borderId="0" xfId="0" applyFont="1" applyBorder="1" applyAlignment="1">
      <alignment vertical="top"/>
    </xf>
    <xf numFmtId="0" fontId="23" fillId="0" borderId="0" xfId="0" applyFont="1" applyBorder="1" applyAlignment="1">
      <alignment vertical="top" textRotation="90"/>
    </xf>
    <xf numFmtId="0" fontId="23" fillId="0" borderId="0" xfId="0" applyFont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center"/>
    </xf>
    <xf numFmtId="165" fontId="25" fillId="35" borderId="11" xfId="0" applyNumberFormat="1" applyFont="1" applyFill="1" applyBorder="1" applyAlignment="1">
      <alignment horizontal="center" vertical="top"/>
    </xf>
    <xf numFmtId="49" fontId="25" fillId="8" borderId="11" xfId="0" applyNumberFormat="1" applyFont="1" applyFill="1" applyBorder="1" applyAlignment="1">
      <alignment horizontal="center" vertical="center"/>
    </xf>
    <xf numFmtId="165" fontId="24" fillId="36" borderId="24" xfId="0" applyNumberFormat="1" applyFont="1" applyFill="1" applyBorder="1" applyAlignment="1">
      <alignment horizontal="center" vertical="center" wrapText="1"/>
    </xf>
    <xf numFmtId="165" fontId="24" fillId="25" borderId="24" xfId="0" applyNumberFormat="1" applyFont="1" applyFill="1" applyBorder="1" applyAlignment="1">
      <alignment horizontal="center" vertical="center" wrapText="1"/>
    </xf>
    <xf numFmtId="165" fontId="24" fillId="0" borderId="24" xfId="0" applyNumberFormat="1" applyFont="1" applyFill="1" applyBorder="1" applyAlignment="1">
      <alignment horizontal="center" vertical="center" wrapText="1"/>
    </xf>
    <xf numFmtId="165" fontId="25" fillId="35" borderId="24" xfId="0" applyNumberFormat="1" applyFont="1" applyFill="1" applyBorder="1" applyAlignment="1">
      <alignment horizontal="center" vertical="center"/>
    </xf>
    <xf numFmtId="165" fontId="25" fillId="35" borderId="11" xfId="0" applyNumberFormat="1" applyFont="1" applyFill="1" applyBorder="1" applyAlignment="1">
      <alignment horizontal="center" vertical="center"/>
    </xf>
    <xf numFmtId="165" fontId="25" fillId="35" borderId="25" xfId="0" applyNumberFormat="1" applyFont="1" applyFill="1" applyBorder="1" applyAlignment="1">
      <alignment horizontal="center" vertical="center"/>
    </xf>
    <xf numFmtId="165" fontId="24" fillId="37" borderId="11" xfId="0" applyNumberFormat="1" applyFont="1" applyFill="1" applyBorder="1" applyAlignment="1">
      <alignment horizontal="center" vertical="top"/>
    </xf>
    <xf numFmtId="165" fontId="24" fillId="36" borderId="11" xfId="0" applyNumberFormat="1" applyFon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/>
    </xf>
    <xf numFmtId="165" fontId="24" fillId="25" borderId="11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top"/>
    </xf>
    <xf numFmtId="0" fontId="28" fillId="0" borderId="0" xfId="47" applyFont="1" applyFill="1" applyBorder="1" applyAlignment="1">
      <alignment horizontal="center" vertical="top" wrapText="1"/>
    </xf>
    <xf numFmtId="165" fontId="24" fillId="0" borderId="0" xfId="47" applyNumberFormat="1" applyFont="1" applyFill="1" applyBorder="1" applyAlignment="1">
      <alignment horizontal="center" vertical="top"/>
    </xf>
    <xf numFmtId="165" fontId="24" fillId="0" borderId="0" xfId="47" applyNumberFormat="1" applyFont="1" applyFill="1" applyBorder="1" applyAlignment="1">
      <alignment horizontal="center" vertical="top" wrapText="1"/>
    </xf>
    <xf numFmtId="165" fontId="28" fillId="35" borderId="11" xfId="0" applyNumberFormat="1" applyFont="1" applyFill="1" applyBorder="1" applyAlignment="1">
      <alignment horizontal="center" vertical="top"/>
    </xf>
    <xf numFmtId="165" fontId="24" fillId="0" borderId="15" xfId="0" applyNumberFormat="1" applyFont="1" applyBorder="1" applyAlignment="1">
      <alignment horizontal="center" vertical="center"/>
    </xf>
    <xf numFmtId="165" fontId="24" fillId="0" borderId="15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vertical="top"/>
    </xf>
    <xf numFmtId="49" fontId="25" fillId="0" borderId="0" xfId="0" applyNumberFormat="1" applyFont="1" applyFill="1" applyBorder="1" applyAlignment="1">
      <alignment horizontal="right" vertical="top" wrapText="1"/>
    </xf>
    <xf numFmtId="49" fontId="33" fillId="0" borderId="0" xfId="0" applyNumberFormat="1" applyFont="1" applyFill="1" applyBorder="1" applyAlignment="1">
      <alignment horizontal="right" vertical="top"/>
    </xf>
    <xf numFmtId="165" fontId="24" fillId="0" borderId="0" xfId="0" applyNumberFormat="1" applyFont="1" applyFill="1" applyBorder="1" applyAlignment="1">
      <alignment horizontal="center" vertical="center"/>
    </xf>
    <xf numFmtId="165" fontId="21" fillId="25" borderId="29" xfId="0" applyNumberFormat="1" applyFont="1" applyFill="1" applyBorder="1" applyAlignment="1">
      <alignment horizontal="center" vertical="center"/>
    </xf>
    <xf numFmtId="165" fontId="21" fillId="25" borderId="14" xfId="0" applyNumberFormat="1" applyFont="1" applyFill="1" applyBorder="1" applyAlignment="1">
      <alignment horizontal="center" vertical="center"/>
    </xf>
    <xf numFmtId="165" fontId="21" fillId="25" borderId="10" xfId="0" applyNumberFormat="1" applyFont="1" applyFill="1" applyBorder="1" applyAlignment="1">
      <alignment horizontal="center" vertical="center"/>
    </xf>
    <xf numFmtId="165" fontId="21" fillId="27" borderId="10" xfId="0" applyNumberFormat="1" applyFont="1" applyFill="1" applyBorder="1" applyAlignment="1">
      <alignment horizontal="center" vertical="center"/>
    </xf>
    <xf numFmtId="0" fontId="24" fillId="25" borderId="0" xfId="0" applyFont="1" applyFill="1" applyBorder="1" applyAlignment="1">
      <alignment horizontal="right"/>
    </xf>
    <xf numFmtId="0" fontId="24" fillId="25" borderId="0" xfId="0" applyFont="1" applyFill="1" applyBorder="1" applyAlignment="1">
      <alignment horizontal="center"/>
    </xf>
    <xf numFmtId="0" fontId="25" fillId="27" borderId="20" xfId="0" applyFont="1" applyFill="1" applyBorder="1" applyAlignment="1">
      <alignment horizontal="center" vertical="center"/>
    </xf>
    <xf numFmtId="165" fontId="23" fillId="0" borderId="0" xfId="0" applyNumberFormat="1" applyFont="1" applyBorder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0" xfId="0" applyFont="1" applyBorder="1" applyAlignment="1">
      <alignment vertical="top" textRotation="90"/>
    </xf>
    <xf numFmtId="0" fontId="38" fillId="0" borderId="0" xfId="0" applyFont="1" applyBorder="1" applyAlignment="1">
      <alignment horizontal="center" vertical="top"/>
    </xf>
    <xf numFmtId="165" fontId="24" fillId="25" borderId="1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top"/>
    </xf>
    <xf numFmtId="165" fontId="21" fillId="26" borderId="29" xfId="0" applyNumberFormat="1" applyFont="1" applyFill="1" applyBorder="1" applyAlignment="1">
      <alignment horizontal="center" vertical="center"/>
    </xf>
    <xf numFmtId="165" fontId="21" fillId="26" borderId="14" xfId="0" applyNumberFormat="1" applyFont="1" applyFill="1" applyBorder="1" applyAlignment="1">
      <alignment horizontal="center" vertical="center"/>
    </xf>
    <xf numFmtId="165" fontId="21" fillId="26" borderId="10" xfId="0" applyNumberFormat="1" applyFont="1" applyFill="1" applyBorder="1" applyAlignment="1">
      <alignment horizontal="center" vertical="center"/>
    </xf>
    <xf numFmtId="166" fontId="2" fillId="0" borderId="0" xfId="44" applyNumberFormat="1" applyAlignment="1">
      <alignment vertical="top"/>
    </xf>
    <xf numFmtId="14" fontId="24" fillId="0" borderId="0" xfId="0" applyNumberFormat="1" applyFont="1" applyAlignment="1">
      <alignment vertical="center"/>
    </xf>
    <xf numFmtId="0" fontId="24" fillId="0" borderId="11" xfId="0" applyFont="1" applyBorder="1" applyAlignment="1">
      <alignment horizontal="center" vertical="center"/>
    </xf>
    <xf numFmtId="49" fontId="24" fillId="0" borderId="11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vertical="top"/>
    </xf>
    <xf numFmtId="0" fontId="23" fillId="0" borderId="11" xfId="0" applyFont="1" applyBorder="1" applyAlignment="1">
      <alignment vertical="top"/>
    </xf>
    <xf numFmtId="0" fontId="24" fillId="25" borderId="21" xfId="0" applyFont="1" applyFill="1" applyBorder="1" applyAlignment="1">
      <alignment horizontal="center" vertical="center"/>
    </xf>
    <xf numFmtId="0" fontId="25" fillId="27" borderId="11" xfId="0" applyFont="1" applyFill="1" applyBorder="1" applyAlignment="1">
      <alignment horizontal="center" vertical="center"/>
    </xf>
    <xf numFmtId="0" fontId="22" fillId="0" borderId="11" xfId="0" applyFont="1" applyBorder="1" applyAlignment="1">
      <alignment vertical="top"/>
    </xf>
    <xf numFmtId="0" fontId="24" fillId="0" borderId="11" xfId="0" applyFont="1" applyBorder="1" applyAlignment="1">
      <alignment horizontal="center" vertical="center"/>
    </xf>
    <xf numFmtId="0" fontId="23" fillId="0" borderId="0" xfId="0" applyFont="1" applyFill="1" applyBorder="1" applyAlignment="1">
      <alignment vertical="top"/>
    </xf>
    <xf numFmtId="165" fontId="2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65" fontId="24" fillId="35" borderId="24" xfId="0" applyNumberFormat="1" applyFont="1" applyFill="1" applyBorder="1" applyAlignment="1">
      <alignment horizontal="center" vertical="center"/>
    </xf>
    <xf numFmtId="165" fontId="24" fillId="35" borderId="11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25" fillId="35" borderId="11" xfId="0" applyFont="1" applyFill="1" applyBorder="1" applyAlignment="1">
      <alignment horizontal="center" vertical="top" wrapText="1"/>
    </xf>
    <xf numFmtId="0" fontId="25" fillId="35" borderId="11" xfId="0" applyFont="1" applyFill="1" applyBorder="1" applyAlignment="1">
      <alignment horizontal="center" vertical="center" wrapText="1"/>
    </xf>
    <xf numFmtId="0" fontId="25" fillId="36" borderId="24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 wrapText="1"/>
    </xf>
    <xf numFmtId="0" fontId="28" fillId="35" borderId="11" xfId="0" applyFont="1" applyFill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4" fillId="27" borderId="18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7" fillId="25" borderId="0" xfId="0" applyFont="1" applyFill="1" applyBorder="1"/>
    <xf numFmtId="0" fontId="25" fillId="25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5" fillId="0" borderId="11" xfId="0" applyFont="1" applyFill="1" applyBorder="1" applyAlignment="1">
      <alignment horizontal="center" vertical="center" wrapText="1"/>
    </xf>
    <xf numFmtId="165" fontId="24" fillId="36" borderId="11" xfId="0" applyNumberFormat="1" applyFont="1" applyFill="1" applyBorder="1" applyAlignment="1">
      <alignment horizontal="center" vertical="center"/>
    </xf>
    <xf numFmtId="165" fontId="24" fillId="35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 wrapText="1"/>
    </xf>
    <xf numFmtId="165" fontId="37" fillId="25" borderId="20" xfId="0" applyNumberFormat="1" applyFont="1" applyFill="1" applyBorder="1" applyAlignment="1">
      <alignment horizontal="center" vertical="center" wrapText="1"/>
    </xf>
    <xf numFmtId="165" fontId="32" fillId="33" borderId="25" xfId="0" applyNumberFormat="1" applyFont="1" applyFill="1" applyBorder="1" applyAlignment="1">
      <alignment horizontal="center" vertical="center"/>
    </xf>
    <xf numFmtId="165" fontId="24" fillId="31" borderId="25" xfId="0" applyNumberFormat="1" applyFont="1" applyFill="1" applyBorder="1" applyAlignment="1">
      <alignment horizontal="center" vertical="center"/>
    </xf>
    <xf numFmtId="165" fontId="37" fillId="25" borderId="25" xfId="0" applyNumberFormat="1" applyFont="1" applyFill="1" applyBorder="1" applyAlignment="1">
      <alignment horizontal="center" vertical="center" wrapText="1"/>
    </xf>
    <xf numFmtId="165" fontId="25" fillId="27" borderId="0" xfId="0" applyNumberFormat="1" applyFont="1" applyFill="1" applyBorder="1" applyAlignment="1">
      <alignment horizontal="justify" vertical="center"/>
    </xf>
    <xf numFmtId="0" fontId="24" fillId="0" borderId="10" xfId="46" applyFont="1" applyBorder="1" applyAlignment="1">
      <alignment horizontal="center" vertical="center" wrapText="1"/>
    </xf>
    <xf numFmtId="49" fontId="24" fillId="0" borderId="10" xfId="46" applyNumberFormat="1" applyFont="1" applyBorder="1" applyAlignment="1">
      <alignment horizontal="center" vertical="center" wrapText="1"/>
    </xf>
    <xf numFmtId="165" fontId="24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vertical="top"/>
    </xf>
    <xf numFmtId="0" fontId="24" fillId="0" borderId="0" xfId="0" applyFont="1" applyBorder="1" applyAlignment="1">
      <alignment horizontal="center" vertical="top"/>
    </xf>
    <xf numFmtId="165" fontId="24" fillId="33" borderId="11" xfId="0" applyNumberFormat="1" applyFont="1" applyFill="1" applyBorder="1" applyAlignment="1">
      <alignment horizontal="center" vertical="center"/>
    </xf>
    <xf numFmtId="165" fontId="24" fillId="31" borderId="11" xfId="0" applyNumberFormat="1" applyFont="1" applyFill="1" applyBorder="1" applyAlignment="1">
      <alignment horizontal="center" vertical="center"/>
    </xf>
    <xf numFmtId="165" fontId="27" fillId="0" borderId="11" xfId="0" applyNumberFormat="1" applyFont="1" applyFill="1" applyBorder="1" applyAlignment="1">
      <alignment horizontal="center" vertical="center"/>
    </xf>
    <xf numFmtId="165" fontId="32" fillId="33" borderId="11" xfId="0" applyNumberFormat="1" applyFont="1" applyFill="1" applyBorder="1" applyAlignment="1">
      <alignment horizontal="center" vertical="center"/>
    </xf>
    <xf numFmtId="165" fontId="32" fillId="0" borderId="1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30" borderId="11" xfId="0" applyFont="1" applyFill="1" applyBorder="1" applyAlignment="1">
      <alignment horizontal="center" vertical="center" wrapText="1"/>
    </xf>
    <xf numFmtId="165" fontId="35" fillId="30" borderId="11" xfId="0" applyNumberFormat="1" applyFont="1" applyFill="1" applyBorder="1" applyAlignment="1">
      <alignment horizontal="center" vertical="center"/>
    </xf>
    <xf numFmtId="165" fontId="25" fillId="30" borderId="11" xfId="0" applyNumberFormat="1" applyFont="1" applyFill="1" applyBorder="1" applyAlignment="1">
      <alignment horizontal="center" vertical="center"/>
    </xf>
    <xf numFmtId="165" fontId="37" fillId="25" borderId="11" xfId="0" applyNumberFormat="1" applyFont="1" applyFill="1" applyBorder="1" applyAlignment="1">
      <alignment horizontal="center" vertical="center"/>
    </xf>
    <xf numFmtId="165" fontId="37" fillId="25" borderId="15" xfId="0" applyNumberFormat="1" applyFont="1" applyFill="1" applyBorder="1" applyAlignment="1">
      <alignment horizontal="center" vertical="center"/>
    </xf>
    <xf numFmtId="165" fontId="31" fillId="25" borderId="11" xfId="0" applyNumberFormat="1" applyFont="1" applyFill="1" applyBorder="1" applyAlignment="1">
      <alignment horizontal="center" vertical="center"/>
    </xf>
    <xf numFmtId="165" fontId="31" fillId="25" borderId="15" xfId="0" applyNumberFormat="1" applyFont="1" applyFill="1" applyBorder="1" applyAlignment="1">
      <alignment horizontal="center" vertical="center"/>
    </xf>
    <xf numFmtId="165" fontId="24" fillId="0" borderId="15" xfId="0" applyNumberFormat="1" applyFont="1" applyFill="1" applyBorder="1" applyAlignment="1">
      <alignment horizontal="center" vertical="center"/>
    </xf>
    <xf numFmtId="0" fontId="25" fillId="36" borderId="11" xfId="0" applyFont="1" applyFill="1" applyBorder="1" applyAlignment="1">
      <alignment horizontal="center" vertical="center" wrapText="1"/>
    </xf>
    <xf numFmtId="165" fontId="25" fillId="36" borderId="11" xfId="0" applyNumberFormat="1" applyFont="1" applyFill="1" applyBorder="1" applyAlignment="1">
      <alignment horizontal="center" vertical="center"/>
    </xf>
    <xf numFmtId="49" fontId="25" fillId="32" borderId="11" xfId="0" applyNumberFormat="1" applyFont="1" applyFill="1" applyBorder="1" applyAlignment="1">
      <alignment horizontal="center" vertical="center" wrapText="1"/>
    </xf>
    <xf numFmtId="165" fontId="24" fillId="37" borderId="11" xfId="0" applyNumberFormat="1" applyFont="1" applyFill="1" applyBorder="1" applyAlignment="1">
      <alignment horizontal="center" vertical="center"/>
    </xf>
    <xf numFmtId="165" fontId="25" fillId="8" borderId="11" xfId="0" applyNumberFormat="1" applyFont="1" applyFill="1" applyBorder="1" applyAlignment="1">
      <alignment horizontal="center" vertical="center"/>
    </xf>
    <xf numFmtId="14" fontId="24" fillId="0" borderId="0" xfId="0" applyNumberFormat="1" applyFont="1" applyAlignment="1">
      <alignment vertical="top"/>
    </xf>
    <xf numFmtId="0" fontId="24" fillId="0" borderId="11" xfId="0" applyFont="1" applyFill="1" applyBorder="1" applyAlignment="1">
      <alignment horizontal="left" vertical="center" wrapText="1"/>
    </xf>
    <xf numFmtId="14" fontId="24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5" fillId="0" borderId="10" xfId="46" applyFont="1" applyBorder="1" applyAlignment="1">
      <alignment horizontal="center" vertical="center" wrapText="1"/>
    </xf>
    <xf numFmtId="14" fontId="24" fillId="0" borderId="0" xfId="0" applyNumberFormat="1" applyFont="1" applyAlignment="1">
      <alignment horizontal="center" vertical="top"/>
    </xf>
    <xf numFmtId="0" fontId="24" fillId="0" borderId="11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left" vertical="center" wrapText="1"/>
    </xf>
    <xf numFmtId="0" fontId="32" fillId="33" borderId="11" xfId="0" applyFont="1" applyFill="1" applyBorder="1" applyAlignment="1">
      <alignment horizontal="left" vertical="center" wrapText="1"/>
    </xf>
    <xf numFmtId="0" fontId="32" fillId="33" borderId="11" xfId="0" applyFont="1" applyFill="1" applyBorder="1" applyAlignment="1">
      <alignment horizontal="center" vertical="center"/>
    </xf>
    <xf numFmtId="0" fontId="24" fillId="25" borderId="1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25" borderId="24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49" fontId="31" fillId="25" borderId="24" xfId="0" applyNumberFormat="1" applyFont="1" applyFill="1" applyBorder="1" applyAlignment="1">
      <alignment horizontal="center" vertical="center"/>
    </xf>
    <xf numFmtId="49" fontId="31" fillId="25" borderId="25" xfId="0" applyNumberFormat="1" applyFont="1" applyFill="1" applyBorder="1" applyAlignment="1">
      <alignment horizontal="center" vertical="center"/>
    </xf>
    <xf numFmtId="0" fontId="24" fillId="0" borderId="11" xfId="47" applyFont="1" applyFill="1" applyBorder="1" applyAlignment="1">
      <alignment horizontal="left" vertical="center" wrapText="1"/>
    </xf>
    <xf numFmtId="49" fontId="24" fillId="0" borderId="11" xfId="47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vertical="center" wrapText="1"/>
    </xf>
    <xf numFmtId="0" fontId="24" fillId="0" borderId="25" xfId="0" applyFont="1" applyFill="1" applyBorder="1" applyAlignment="1">
      <alignment horizontal="center" vertical="center" wrapText="1"/>
    </xf>
    <xf numFmtId="49" fontId="24" fillId="0" borderId="11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31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165" fontId="24" fillId="0" borderId="0" xfId="0" applyNumberFormat="1" applyFont="1" applyBorder="1" applyAlignment="1">
      <alignment horizontal="center" vertical="top"/>
    </xf>
    <xf numFmtId="0" fontId="27" fillId="0" borderId="0" xfId="0" applyFont="1" applyAlignment="1">
      <alignment horizontal="center"/>
    </xf>
    <xf numFmtId="165" fontId="23" fillId="0" borderId="0" xfId="0" applyNumberFormat="1" applyFont="1" applyBorder="1" applyAlignment="1">
      <alignment vertical="top"/>
    </xf>
    <xf numFmtId="0" fontId="42" fillId="0" borderId="0" xfId="0" applyFont="1" applyBorder="1" applyAlignment="1">
      <alignment vertical="top"/>
    </xf>
    <xf numFmtId="0" fontId="43" fillId="0" borderId="0" xfId="0" applyFont="1" applyBorder="1" applyAlignment="1">
      <alignment vertical="top"/>
    </xf>
    <xf numFmtId="165" fontId="24" fillId="35" borderId="24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center" wrapText="1"/>
    </xf>
    <xf numFmtId="165" fontId="24" fillId="36" borderId="11" xfId="0" applyNumberFormat="1" applyFont="1" applyFill="1" applyBorder="1" applyAlignment="1">
      <alignment horizontal="center" vertical="center"/>
    </xf>
    <xf numFmtId="165" fontId="24" fillId="35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 wrapText="1"/>
    </xf>
    <xf numFmtId="0" fontId="24" fillId="25" borderId="24" xfId="0" applyFont="1" applyFill="1" applyBorder="1" applyAlignment="1">
      <alignment horizontal="left" vertical="center" wrapText="1"/>
    </xf>
    <xf numFmtId="0" fontId="24" fillId="25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165" fontId="24" fillId="36" borderId="24" xfId="0" applyNumberFormat="1" applyFont="1" applyFill="1" applyBorder="1" applyAlignment="1">
      <alignment horizontal="center" vertical="center"/>
    </xf>
    <xf numFmtId="49" fontId="25" fillId="4" borderId="15" xfId="0" applyNumberFormat="1" applyFont="1" applyFill="1" applyBorder="1" applyAlignment="1">
      <alignment horizontal="left" vertical="top"/>
    </xf>
    <xf numFmtId="49" fontId="25" fillId="4" borderId="16" xfId="0" applyNumberFormat="1" applyFont="1" applyFill="1" applyBorder="1" applyAlignment="1">
      <alignment horizontal="left" vertical="top"/>
    </xf>
    <xf numFmtId="49" fontId="25" fillId="4" borderId="17" xfId="0" applyNumberFormat="1" applyFont="1" applyFill="1" applyBorder="1" applyAlignment="1">
      <alignment horizontal="left" vertical="top"/>
    </xf>
    <xf numFmtId="49" fontId="25" fillId="24" borderId="15" xfId="0" applyNumberFormat="1" applyFont="1" applyFill="1" applyBorder="1" applyAlignment="1">
      <alignment horizontal="right" vertical="center" wrapText="1"/>
    </xf>
    <xf numFmtId="49" fontId="25" fillId="24" borderId="16" xfId="0" applyNumberFormat="1" applyFont="1" applyFill="1" applyBorder="1" applyAlignment="1">
      <alignment horizontal="right" vertical="center" wrapText="1"/>
    </xf>
    <xf numFmtId="49" fontId="25" fillId="24" borderId="17" xfId="0" applyNumberFormat="1" applyFont="1" applyFill="1" applyBorder="1" applyAlignment="1">
      <alignment horizontal="right" vertical="center" wrapText="1"/>
    </xf>
    <xf numFmtId="0" fontId="22" fillId="25" borderId="12" xfId="0" applyFont="1" applyFill="1" applyBorder="1" applyAlignment="1">
      <alignment horizontal="right"/>
    </xf>
    <xf numFmtId="0" fontId="24" fillId="0" borderId="15" xfId="0" applyFont="1" applyBorder="1" applyAlignment="1">
      <alignment horizontal="justify" vertical="center"/>
    </xf>
    <xf numFmtId="0" fontId="0" fillId="0" borderId="16" xfId="0" applyBorder="1" applyAlignment="1">
      <alignment horizontal="justify"/>
    </xf>
    <xf numFmtId="0" fontId="0" fillId="0" borderId="17" xfId="0" applyBorder="1" applyAlignment="1">
      <alignment horizontal="justify"/>
    </xf>
    <xf numFmtId="0" fontId="25" fillId="28" borderId="15" xfId="0" applyFont="1" applyFill="1" applyBorder="1" applyAlignment="1">
      <alignment horizontal="right" vertical="center" wrapText="1"/>
    </xf>
    <xf numFmtId="0" fontId="25" fillId="28" borderId="16" xfId="0" applyFont="1" applyFill="1" applyBorder="1" applyAlignment="1">
      <alignment horizontal="right" vertical="center" wrapText="1"/>
    </xf>
    <xf numFmtId="0" fontId="0" fillId="0" borderId="17" xfId="0" applyFont="1" applyBorder="1" applyAlignment="1">
      <alignment horizontal="right" vertical="center"/>
    </xf>
    <xf numFmtId="0" fontId="24" fillId="0" borderId="15" xfId="0" applyFont="1" applyBorder="1" applyAlignment="1">
      <alignment horizontal="justify" vertical="center" wrapText="1"/>
    </xf>
    <xf numFmtId="0" fontId="25" fillId="27" borderId="15" xfId="0" applyFont="1" applyFill="1" applyBorder="1" applyAlignment="1">
      <alignment horizontal="justify" vertical="center"/>
    </xf>
    <xf numFmtId="0" fontId="41" fillId="27" borderId="16" xfId="0" applyFont="1" applyFill="1" applyBorder="1" applyAlignment="1">
      <alignment horizontal="justify"/>
    </xf>
    <xf numFmtId="0" fontId="41" fillId="27" borderId="17" xfId="0" applyFont="1" applyFill="1" applyBorder="1" applyAlignment="1">
      <alignment horizontal="justify"/>
    </xf>
    <xf numFmtId="0" fontId="24" fillId="25" borderId="15" xfId="0" applyFont="1" applyFill="1" applyBorder="1" applyAlignment="1">
      <alignment horizontal="justify" vertical="center"/>
    </xf>
    <xf numFmtId="0" fontId="0" fillId="25" borderId="16" xfId="0" applyFont="1" applyFill="1" applyBorder="1" applyAlignment="1">
      <alignment horizontal="justify"/>
    </xf>
    <xf numFmtId="0" fontId="0" fillId="25" borderId="17" xfId="0" applyFont="1" applyFill="1" applyBorder="1" applyAlignment="1">
      <alignment horizontal="justify"/>
    </xf>
    <xf numFmtId="0" fontId="25" fillId="0" borderId="0" xfId="0" applyFont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textRotation="90"/>
    </xf>
    <xf numFmtId="49" fontId="24" fillId="0" borderId="25" xfId="0" applyNumberFormat="1" applyFont="1" applyBorder="1" applyAlignment="1">
      <alignment horizontal="center" vertical="center" textRotation="90"/>
    </xf>
    <xf numFmtId="0" fontId="24" fillId="35" borderId="11" xfId="0" applyFont="1" applyFill="1" applyBorder="1" applyAlignment="1">
      <alignment horizontal="left" vertical="top" wrapText="1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49" fontId="25" fillId="0" borderId="11" xfId="0" applyNumberFormat="1" applyFont="1" applyBorder="1" applyAlignment="1">
      <alignment horizontal="center" vertical="top"/>
    </xf>
    <xf numFmtId="0" fontId="24" fillId="0" borderId="11" xfId="0" applyFont="1" applyFill="1" applyBorder="1" applyAlignment="1">
      <alignment horizontal="left" vertical="top" wrapText="1"/>
    </xf>
    <xf numFmtId="0" fontId="24" fillId="35" borderId="11" xfId="0" applyFont="1" applyFill="1" applyBorder="1" applyAlignment="1">
      <alignment vertical="top" wrapText="1"/>
    </xf>
    <xf numFmtId="165" fontId="32" fillId="33" borderId="24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5" fontId="24" fillId="36" borderId="24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top"/>
    </xf>
    <xf numFmtId="14" fontId="24" fillId="0" borderId="0" xfId="0" applyNumberFormat="1" applyFont="1" applyAlignment="1">
      <alignment vertical="top"/>
    </xf>
    <xf numFmtId="0" fontId="25" fillId="0" borderId="0" xfId="0" applyFont="1" applyBorder="1" applyAlignment="1">
      <alignment horizontal="center" vertical="top"/>
    </xf>
    <xf numFmtId="0" fontId="24" fillId="0" borderId="11" xfId="0" applyFont="1" applyBorder="1" applyAlignment="1">
      <alignment horizontal="center" vertical="center" textRotation="90" wrapText="1"/>
    </xf>
    <xf numFmtId="0" fontId="24" fillId="0" borderId="11" xfId="0" applyFont="1" applyBorder="1" applyAlignment="1">
      <alignment horizontal="center" vertical="center"/>
    </xf>
    <xf numFmtId="49" fontId="25" fillId="3" borderId="15" xfId="0" applyNumberFormat="1" applyFont="1" applyFill="1" applyBorder="1" applyAlignment="1">
      <alignment horizontal="left" vertical="center" wrapText="1"/>
    </xf>
    <xf numFmtId="49" fontId="25" fillId="3" borderId="16" xfId="0" applyNumberFormat="1" applyFont="1" applyFill="1" applyBorder="1" applyAlignment="1">
      <alignment horizontal="left" vertical="center" wrapText="1"/>
    </xf>
    <xf numFmtId="49" fontId="25" fillId="3" borderId="17" xfId="0" applyNumberFormat="1" applyFont="1" applyFill="1" applyBorder="1" applyAlignment="1">
      <alignment horizontal="left" vertical="center" wrapText="1"/>
    </xf>
    <xf numFmtId="0" fontId="25" fillId="24" borderId="15" xfId="0" applyFont="1" applyFill="1" applyBorder="1" applyAlignment="1">
      <alignment horizontal="left" vertical="center" wrapText="1"/>
    </xf>
    <xf numFmtId="0" fontId="25" fillId="24" borderId="16" xfId="0" applyFont="1" applyFill="1" applyBorder="1" applyAlignment="1">
      <alignment horizontal="left" vertical="center" wrapText="1"/>
    </xf>
    <xf numFmtId="0" fontId="25" fillId="24" borderId="17" xfId="0" applyFont="1" applyFill="1" applyBorder="1" applyAlignment="1">
      <alignment horizontal="left" vertical="center" wrapText="1"/>
    </xf>
    <xf numFmtId="0" fontId="25" fillId="8" borderId="15" xfId="0" applyFont="1" applyFill="1" applyBorder="1" applyAlignment="1">
      <alignment horizontal="left" vertical="center"/>
    </xf>
    <xf numFmtId="0" fontId="25" fillId="8" borderId="16" xfId="0" applyFont="1" applyFill="1" applyBorder="1" applyAlignment="1">
      <alignment horizontal="left" vertical="center"/>
    </xf>
    <xf numFmtId="0" fontId="25" fillId="8" borderId="17" xfId="0" applyFont="1" applyFill="1" applyBorder="1" applyAlignment="1">
      <alignment horizontal="left" vertical="center"/>
    </xf>
    <xf numFmtId="49" fontId="25" fillId="4" borderId="11" xfId="0" applyNumberFormat="1" applyFont="1" applyFill="1" applyBorder="1" applyAlignment="1">
      <alignment horizontal="left" vertical="center"/>
    </xf>
    <xf numFmtId="49" fontId="25" fillId="32" borderId="11" xfId="0" applyNumberFormat="1" applyFont="1" applyFill="1" applyBorder="1" applyAlignment="1">
      <alignment horizontal="center" vertical="top" wrapText="1"/>
    </xf>
    <xf numFmtId="0" fontId="27" fillId="34" borderId="11" xfId="0" applyFont="1" applyFill="1" applyBorder="1" applyAlignment="1">
      <alignment horizontal="center" vertical="top" wrapText="1"/>
    </xf>
    <xf numFmtId="49" fontId="25" fillId="4" borderId="11" xfId="0" applyNumberFormat="1" applyFont="1" applyFill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0" fontId="27" fillId="0" borderId="11" xfId="0" applyFont="1" applyBorder="1" applyAlignment="1">
      <alignment horizontal="left" vertical="top" wrapText="1"/>
    </xf>
    <xf numFmtId="49" fontId="24" fillId="0" borderId="11" xfId="0" applyNumberFormat="1" applyFont="1" applyBorder="1" applyAlignment="1">
      <alignment horizontal="center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24" fillId="0" borderId="11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right" vertical="top"/>
    </xf>
    <xf numFmtId="0" fontId="24" fillId="0" borderId="2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textRotation="90" wrapText="1"/>
    </xf>
    <xf numFmtId="0" fontId="24" fillId="0" borderId="27" xfId="0" applyFont="1" applyBorder="1" applyAlignment="1">
      <alignment horizontal="center" vertical="center" textRotation="90" wrapText="1"/>
    </xf>
    <xf numFmtId="0" fontId="24" fillId="0" borderId="28" xfId="0" applyFont="1" applyBorder="1" applyAlignment="1">
      <alignment horizontal="center" vertical="center" textRotation="90" wrapText="1"/>
    </xf>
    <xf numFmtId="0" fontId="24" fillId="0" borderId="24" xfId="0" applyFont="1" applyBorder="1" applyAlignment="1">
      <alignment horizontal="center" vertical="center" textRotation="90" wrapText="1"/>
    </xf>
    <xf numFmtId="0" fontId="0" fillId="0" borderId="26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24" fillId="35" borderId="11" xfId="0" applyFont="1" applyFill="1" applyBorder="1" applyAlignment="1">
      <alignment horizontal="center" vertical="center" wrapText="1"/>
    </xf>
    <xf numFmtId="165" fontId="24" fillId="33" borderId="24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4" fillId="25" borderId="24" xfId="0" applyFont="1" applyFill="1" applyBorder="1" applyAlignment="1">
      <alignment horizontal="center" vertical="center" wrapText="1"/>
    </xf>
    <xf numFmtId="0" fontId="24" fillId="25" borderId="26" xfId="0" applyFont="1" applyFill="1" applyBorder="1" applyAlignment="1">
      <alignment horizontal="center" vertical="center" wrapText="1"/>
    </xf>
    <xf numFmtId="0" fontId="24" fillId="25" borderId="25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165" fontId="24" fillId="33" borderId="25" xfId="0" applyNumberFormat="1" applyFont="1" applyFill="1" applyBorder="1" applyAlignment="1">
      <alignment horizontal="center" vertical="center" wrapText="1"/>
    </xf>
    <xf numFmtId="165" fontId="24" fillId="31" borderId="24" xfId="0" applyNumberFormat="1" applyFont="1" applyFill="1" applyBorder="1" applyAlignment="1">
      <alignment horizontal="center" vertical="center" wrapText="1"/>
    </xf>
    <xf numFmtId="165" fontId="24" fillId="31" borderId="25" xfId="0" applyNumberFormat="1" applyFont="1" applyFill="1" applyBorder="1" applyAlignment="1">
      <alignment horizontal="center" vertical="center" wrapText="1"/>
    </xf>
    <xf numFmtId="165" fontId="32" fillId="0" borderId="24" xfId="0" applyNumberFormat="1" applyFont="1" applyFill="1" applyBorder="1" applyAlignment="1">
      <alignment horizontal="center" vertical="center" wrapText="1"/>
    </xf>
    <xf numFmtId="165" fontId="32" fillId="0" borderId="25" xfId="0" applyNumberFormat="1" applyFont="1" applyFill="1" applyBorder="1" applyAlignment="1">
      <alignment horizontal="center" vertical="center" wrapText="1"/>
    </xf>
    <xf numFmtId="165" fontId="37" fillId="25" borderId="21" xfId="0" applyNumberFormat="1" applyFont="1" applyFill="1" applyBorder="1" applyAlignment="1">
      <alignment horizontal="center" vertical="center" wrapText="1"/>
    </xf>
    <xf numFmtId="165" fontId="37" fillId="25" borderId="20" xfId="0" applyNumberFormat="1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left" vertical="center" wrapText="1"/>
    </xf>
    <xf numFmtId="0" fontId="24" fillId="25" borderId="11" xfId="0" applyFont="1" applyFill="1" applyBorder="1" applyAlignment="1">
      <alignment horizontal="center" vertical="center"/>
    </xf>
    <xf numFmtId="0" fontId="27" fillId="25" borderId="11" xfId="0" applyFont="1" applyFill="1" applyBorder="1" applyAlignment="1">
      <alignment horizontal="center" vertical="center"/>
    </xf>
    <xf numFmtId="0" fontId="32" fillId="31" borderId="11" xfId="0" applyFont="1" applyFill="1" applyBorder="1" applyAlignment="1">
      <alignment horizontal="center" vertical="center" wrapText="1"/>
    </xf>
    <xf numFmtId="0" fontId="32" fillId="31" borderId="24" xfId="0" applyFont="1" applyFill="1" applyBorder="1" applyAlignment="1">
      <alignment horizontal="center" vertical="center" wrapText="1"/>
    </xf>
    <xf numFmtId="49" fontId="35" fillId="29" borderId="11" xfId="0" applyNumberFormat="1" applyFont="1" applyFill="1" applyBorder="1" applyAlignment="1">
      <alignment horizontal="center" vertical="top"/>
    </xf>
    <xf numFmtId="49" fontId="35" fillId="4" borderId="11" xfId="0" applyNumberFormat="1" applyFont="1" applyFill="1" applyBorder="1" applyAlignment="1">
      <alignment horizontal="center" vertical="top"/>
    </xf>
    <xf numFmtId="49" fontId="35" fillId="0" borderId="11" xfId="0" applyNumberFormat="1" applyFont="1" applyBorder="1" applyAlignment="1">
      <alignment horizontal="center" vertical="top"/>
    </xf>
    <xf numFmtId="0" fontId="27" fillId="0" borderId="11" xfId="0" applyFont="1" applyFill="1" applyBorder="1" applyAlignment="1">
      <alignment vertical="top" wrapText="1"/>
    </xf>
    <xf numFmtId="49" fontId="32" fillId="25" borderId="24" xfId="0" applyNumberFormat="1" applyFont="1" applyFill="1" applyBorder="1" applyAlignment="1">
      <alignment horizontal="center" vertical="center" textRotation="90" wrapText="1"/>
    </xf>
    <xf numFmtId="49" fontId="32" fillId="25" borderId="26" xfId="0" applyNumberFormat="1" applyFont="1" applyFill="1" applyBorder="1" applyAlignment="1">
      <alignment horizontal="center" vertical="center" textRotation="90" wrapText="1"/>
    </xf>
    <xf numFmtId="49" fontId="32" fillId="25" borderId="25" xfId="0" applyNumberFormat="1" applyFont="1" applyFill="1" applyBorder="1" applyAlignment="1">
      <alignment horizontal="center" vertical="center" textRotation="90" wrapText="1"/>
    </xf>
    <xf numFmtId="0" fontId="35" fillId="0" borderId="24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2" fillId="33" borderId="25" xfId="0" applyNumberFormat="1" applyFont="1" applyFill="1" applyBorder="1" applyAlignment="1">
      <alignment horizontal="center" vertical="center"/>
    </xf>
    <xf numFmtId="165" fontId="24" fillId="31" borderId="24" xfId="0" applyNumberFormat="1" applyFont="1" applyFill="1" applyBorder="1" applyAlignment="1">
      <alignment horizontal="center" vertical="center"/>
    </xf>
    <xf numFmtId="165" fontId="24" fillId="31" borderId="25" xfId="0" applyNumberFormat="1" applyFont="1" applyFill="1" applyBorder="1" applyAlignment="1">
      <alignment horizontal="center" vertical="center"/>
    </xf>
    <xf numFmtId="165" fontId="37" fillId="25" borderId="24" xfId="0" applyNumberFormat="1" applyFont="1" applyFill="1" applyBorder="1" applyAlignment="1">
      <alignment horizontal="center" vertical="center" wrapText="1"/>
    </xf>
    <xf numFmtId="165" fontId="37" fillId="25" borderId="25" xfId="0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left" vertical="top" wrapText="1"/>
    </xf>
    <xf numFmtId="0" fontId="36" fillId="0" borderId="11" xfId="0" applyFont="1" applyBorder="1" applyAlignment="1">
      <alignment vertical="top" wrapText="1"/>
    </xf>
    <xf numFmtId="49" fontId="32" fillId="0" borderId="24" xfId="0" applyNumberFormat="1" applyFont="1" applyBorder="1" applyAlignment="1">
      <alignment horizontal="center" vertical="center" textRotation="90"/>
    </xf>
    <xf numFmtId="49" fontId="32" fillId="0" borderId="26" xfId="0" applyNumberFormat="1" applyFont="1" applyBorder="1" applyAlignment="1">
      <alignment horizontal="center" vertical="center" textRotation="90"/>
    </xf>
    <xf numFmtId="49" fontId="32" fillId="0" borderId="25" xfId="0" applyNumberFormat="1" applyFont="1" applyBorder="1" applyAlignment="1">
      <alignment horizontal="center" vertical="center" textRotation="90"/>
    </xf>
    <xf numFmtId="0" fontId="30" fillId="0" borderId="24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30" fillId="0" borderId="25" xfId="0" applyFont="1" applyFill="1" applyBorder="1" applyAlignment="1">
      <alignment horizontal="left" vertical="center" wrapText="1"/>
    </xf>
    <xf numFmtId="49" fontId="25" fillId="4" borderId="11" xfId="0" applyNumberFormat="1" applyFont="1" applyFill="1" applyBorder="1" applyAlignment="1">
      <alignment horizontal="right" vertical="center" wrapText="1"/>
    </xf>
    <xf numFmtId="49" fontId="25" fillId="4" borderId="15" xfId="0" applyNumberFormat="1" applyFont="1" applyFill="1" applyBorder="1" applyAlignment="1">
      <alignment horizontal="left" vertical="center"/>
    </xf>
    <xf numFmtId="49" fontId="25" fillId="4" borderId="16" xfId="0" applyNumberFormat="1" applyFont="1" applyFill="1" applyBorder="1" applyAlignment="1">
      <alignment horizontal="left" vertical="center"/>
    </xf>
    <xf numFmtId="49" fontId="25" fillId="4" borderId="17" xfId="0" applyNumberFormat="1" applyFont="1" applyFill="1" applyBorder="1" applyAlignment="1">
      <alignment horizontal="left" vertical="center"/>
    </xf>
    <xf numFmtId="49" fontId="24" fillId="0" borderId="11" xfId="0" applyNumberFormat="1" applyFont="1" applyBorder="1" applyAlignment="1">
      <alignment horizontal="center" vertical="center" textRotation="90"/>
    </xf>
    <xf numFmtId="0" fontId="27" fillId="34" borderId="11" xfId="0" applyFont="1" applyFill="1" applyBorder="1" applyAlignment="1">
      <alignment vertical="top" wrapText="1"/>
    </xf>
    <xf numFmtId="49" fontId="25" fillId="4" borderId="24" xfId="0" applyNumberFormat="1" applyFont="1" applyFill="1" applyBorder="1" applyAlignment="1">
      <alignment horizontal="center" vertical="top"/>
    </xf>
    <xf numFmtId="49" fontId="25" fillId="4" borderId="25" xfId="0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vertical="top" wrapText="1"/>
    </xf>
    <xf numFmtId="49" fontId="24" fillId="0" borderId="11" xfId="0" applyNumberFormat="1" applyFont="1" applyFill="1" applyBorder="1" applyAlignment="1">
      <alignment horizontal="center" vertical="center" textRotation="90"/>
    </xf>
    <xf numFmtId="0" fontId="24" fillId="25" borderId="24" xfId="0" applyFont="1" applyFill="1" applyBorder="1" applyAlignment="1">
      <alignment horizontal="left" vertical="center" wrapText="1"/>
    </xf>
    <xf numFmtId="0" fontId="24" fillId="25" borderId="25" xfId="0" applyFont="1" applyFill="1" applyBorder="1" applyAlignment="1">
      <alignment horizontal="left" vertical="center" wrapText="1"/>
    </xf>
    <xf numFmtId="0" fontId="24" fillId="25" borderId="11" xfId="0" applyFont="1" applyFill="1" applyBorder="1" applyAlignment="1">
      <alignment horizontal="left" vertical="top" wrapText="1"/>
    </xf>
    <xf numFmtId="49" fontId="24" fillId="0" borderId="11" xfId="0" applyNumberFormat="1" applyFont="1" applyBorder="1" applyAlignment="1">
      <alignment horizontal="center" vertical="center"/>
    </xf>
    <xf numFmtId="0" fontId="24" fillId="35" borderId="11" xfId="0" applyFont="1" applyFill="1" applyBorder="1" applyAlignment="1">
      <alignment horizontal="center" vertical="top" wrapText="1"/>
    </xf>
    <xf numFmtId="49" fontId="25" fillId="25" borderId="11" xfId="0" applyNumberFormat="1" applyFont="1" applyFill="1" applyBorder="1" applyAlignment="1">
      <alignment horizontal="center" vertical="top" wrapText="1"/>
    </xf>
    <xf numFmtId="0" fontId="27" fillId="25" borderId="11" xfId="0" applyFont="1" applyFill="1" applyBorder="1" applyAlignment="1">
      <alignment horizontal="center" vertical="top" wrapText="1"/>
    </xf>
    <xf numFmtId="0" fontId="27" fillId="25" borderId="11" xfId="0" applyFont="1" applyFill="1" applyBorder="1" applyAlignment="1">
      <alignment horizontal="left" vertical="top" wrapText="1"/>
    </xf>
    <xf numFmtId="49" fontId="24" fillId="25" borderId="11" xfId="0" applyNumberFormat="1" applyFont="1" applyFill="1" applyBorder="1" applyAlignment="1">
      <alignment horizontal="center" vertical="center" textRotation="90"/>
    </xf>
    <xf numFmtId="0" fontId="27" fillId="25" borderId="11" xfId="0" applyFont="1" applyFill="1" applyBorder="1" applyAlignment="1">
      <alignment horizontal="center" vertical="center" textRotation="90"/>
    </xf>
    <xf numFmtId="0" fontId="24" fillId="36" borderId="24" xfId="0" applyFont="1" applyFill="1" applyBorder="1" applyAlignment="1">
      <alignment horizontal="left" vertical="center" wrapText="1"/>
    </xf>
    <xf numFmtId="0" fontId="24" fillId="36" borderId="25" xfId="0" applyFont="1" applyFill="1" applyBorder="1" applyAlignment="1">
      <alignment horizontal="left" vertical="center" wrapText="1"/>
    </xf>
    <xf numFmtId="0" fontId="24" fillId="0" borderId="24" xfId="0" applyFont="1" applyFill="1" applyBorder="1" applyAlignment="1">
      <alignment horizontal="justify" vertical="top" wrapText="1"/>
    </xf>
    <xf numFmtId="0" fontId="24" fillId="0" borderId="26" xfId="0" applyFont="1" applyFill="1" applyBorder="1" applyAlignment="1">
      <alignment horizontal="justify" vertical="top" wrapText="1"/>
    </xf>
    <xf numFmtId="0" fontId="27" fillId="0" borderId="26" xfId="0" applyFont="1" applyFill="1" applyBorder="1" applyAlignment="1">
      <alignment horizontal="justify" vertical="top" wrapText="1"/>
    </xf>
    <xf numFmtId="0" fontId="27" fillId="0" borderId="25" xfId="0" applyFont="1" applyFill="1" applyBorder="1" applyAlignment="1">
      <alignment horizontal="justify" vertical="top" wrapText="1"/>
    </xf>
    <xf numFmtId="0" fontId="24" fillId="36" borderId="24" xfId="0" applyFont="1" applyFill="1" applyBorder="1" applyAlignment="1">
      <alignment horizontal="center" vertical="center" wrapText="1"/>
    </xf>
    <xf numFmtId="0" fontId="24" fillId="36" borderId="25" xfId="0" applyFont="1" applyFill="1" applyBorder="1" applyAlignment="1">
      <alignment horizontal="center" vertical="center" wrapText="1"/>
    </xf>
    <xf numFmtId="49" fontId="25" fillId="4" borderId="24" xfId="0" applyNumberFormat="1" applyFont="1" applyFill="1" applyBorder="1" applyAlignment="1">
      <alignment horizontal="left" vertical="center"/>
    </xf>
    <xf numFmtId="49" fontId="28" fillId="8" borderId="11" xfId="0" applyNumberFormat="1" applyFont="1" applyFill="1" applyBorder="1" applyAlignment="1">
      <alignment horizontal="center" vertical="top"/>
    </xf>
    <xf numFmtId="49" fontId="28" fillId="4" borderId="11" xfId="0" applyNumberFormat="1" applyFont="1" applyFill="1" applyBorder="1" applyAlignment="1">
      <alignment horizontal="center" vertical="top"/>
    </xf>
    <xf numFmtId="49" fontId="28" fillId="0" borderId="11" xfId="0" applyNumberFormat="1" applyFont="1" applyBorder="1" applyAlignment="1">
      <alignment horizontal="center" vertical="top"/>
    </xf>
    <xf numFmtId="49" fontId="24" fillId="25" borderId="24" xfId="0" applyNumberFormat="1" applyFont="1" applyFill="1" applyBorder="1" applyAlignment="1">
      <alignment horizontal="center" vertical="center" textRotation="90" wrapText="1"/>
    </xf>
    <xf numFmtId="49" fontId="30" fillId="25" borderId="26" xfId="0" applyNumberFormat="1" applyFont="1" applyFill="1" applyBorder="1" applyAlignment="1">
      <alignment horizontal="center" vertical="center" textRotation="90" wrapText="1"/>
    </xf>
    <xf numFmtId="49" fontId="30" fillId="25" borderId="25" xfId="0" applyNumberFormat="1" applyFont="1" applyFill="1" applyBorder="1" applyAlignment="1">
      <alignment horizontal="center" vertical="center" textRotation="90" wrapText="1"/>
    </xf>
    <xf numFmtId="49" fontId="24" fillId="25" borderId="24" xfId="0" applyNumberFormat="1" applyFont="1" applyFill="1" applyBorder="1" applyAlignment="1">
      <alignment horizontal="center" vertical="center"/>
    </xf>
    <xf numFmtId="49" fontId="24" fillId="25" borderId="25" xfId="0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35" borderId="25" xfId="0" applyFont="1" applyFill="1" applyBorder="1" applyAlignment="1">
      <alignment horizontal="center" vertical="center" wrapText="1"/>
    </xf>
    <xf numFmtId="0" fontId="24" fillId="35" borderId="25" xfId="0" applyFont="1" applyFill="1" applyBorder="1" applyAlignment="1">
      <alignment horizontal="center" vertical="top" wrapText="1"/>
    </xf>
    <xf numFmtId="49" fontId="25" fillId="4" borderId="22" xfId="0" applyNumberFormat="1" applyFont="1" applyFill="1" applyBorder="1" applyAlignment="1">
      <alignment horizontal="left" vertical="center"/>
    </xf>
    <xf numFmtId="49" fontId="25" fillId="4" borderId="23" xfId="0" applyNumberFormat="1" applyFont="1" applyFill="1" applyBorder="1" applyAlignment="1">
      <alignment horizontal="left" vertical="center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35" borderId="24" xfId="0" applyFont="1" applyFill="1" applyBorder="1" applyAlignment="1">
      <alignment horizontal="center" vertical="center" wrapText="1"/>
    </xf>
    <xf numFmtId="165" fontId="24" fillId="36" borderId="11" xfId="0" applyNumberFormat="1" applyFont="1" applyFill="1" applyBorder="1" applyAlignment="1">
      <alignment horizontal="center" vertical="center"/>
    </xf>
    <xf numFmtId="165" fontId="24" fillId="35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49" fontId="25" fillId="8" borderId="11" xfId="0" applyNumberFormat="1" applyFont="1" applyFill="1" applyBorder="1" applyAlignment="1">
      <alignment horizontal="center" vertical="center"/>
    </xf>
    <xf numFmtId="49" fontId="25" fillId="4" borderId="11" xfId="0" applyNumberFormat="1" applyFont="1" applyFill="1" applyBorder="1" applyAlignment="1">
      <alignment horizontal="center" vertical="center"/>
    </xf>
    <xf numFmtId="49" fontId="25" fillId="0" borderId="11" xfId="0" applyNumberFormat="1" applyFont="1" applyBorder="1" applyAlignment="1">
      <alignment horizontal="center" vertical="center"/>
    </xf>
    <xf numFmtId="49" fontId="24" fillId="0" borderId="11" xfId="0" applyNumberFormat="1" applyFont="1" applyBorder="1" applyAlignment="1">
      <alignment horizontal="center" vertical="center" wrapText="1"/>
    </xf>
    <xf numFmtId="0" fontId="24" fillId="36" borderId="26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49" fontId="25" fillId="8" borderId="24" xfId="0" applyNumberFormat="1" applyFont="1" applyFill="1" applyBorder="1" applyAlignment="1">
      <alignment horizontal="center" vertical="top"/>
    </xf>
    <xf numFmtId="49" fontId="25" fillId="8" borderId="26" xfId="0" applyNumberFormat="1" applyFont="1" applyFill="1" applyBorder="1" applyAlignment="1">
      <alignment horizontal="center" vertical="top"/>
    </xf>
    <xf numFmtId="49" fontId="25" fillId="8" borderId="25" xfId="0" applyNumberFormat="1" applyFont="1" applyFill="1" applyBorder="1" applyAlignment="1">
      <alignment horizontal="center" vertical="top"/>
    </xf>
    <xf numFmtId="49" fontId="25" fillId="4" borderId="26" xfId="0" applyNumberFormat="1" applyFont="1" applyFill="1" applyBorder="1" applyAlignment="1">
      <alignment horizontal="center" vertical="top"/>
    </xf>
    <xf numFmtId="49" fontId="25" fillId="0" borderId="24" xfId="0" applyNumberFormat="1" applyFont="1" applyBorder="1" applyAlignment="1">
      <alignment horizontal="center" vertical="top"/>
    </xf>
    <xf numFmtId="49" fontId="25" fillId="0" borderId="26" xfId="0" applyNumberFormat="1" applyFont="1" applyBorder="1" applyAlignment="1">
      <alignment horizontal="center" vertical="top"/>
    </xf>
    <xf numFmtId="49" fontId="25" fillId="0" borderId="25" xfId="0" applyNumberFormat="1" applyFont="1" applyBorder="1" applyAlignment="1">
      <alignment horizontal="center" vertical="top"/>
    </xf>
    <xf numFmtId="0" fontId="24" fillId="0" borderId="24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49" fontId="24" fillId="25" borderId="24" xfId="0" applyNumberFormat="1" applyFont="1" applyFill="1" applyBorder="1" applyAlignment="1">
      <alignment horizontal="center" vertical="center" textRotation="90"/>
    </xf>
    <xf numFmtId="49" fontId="24" fillId="25" borderId="26" xfId="0" applyNumberFormat="1" applyFont="1" applyFill="1" applyBorder="1" applyAlignment="1">
      <alignment horizontal="center" vertical="center" textRotation="90"/>
    </xf>
    <xf numFmtId="49" fontId="24" fillId="25" borderId="25" xfId="0" applyNumberFormat="1" applyFont="1" applyFill="1" applyBorder="1" applyAlignment="1">
      <alignment horizontal="center" vertical="center" textRotation="90"/>
    </xf>
    <xf numFmtId="0" fontId="24" fillId="36" borderId="11" xfId="0" applyFont="1" applyFill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top" wrapText="1"/>
    </xf>
    <xf numFmtId="0" fontId="42" fillId="0" borderId="0" xfId="0" applyFont="1" applyBorder="1" applyAlignment="1">
      <alignment horizontal="left" vertical="top" wrapText="1"/>
    </xf>
    <xf numFmtId="14" fontId="24" fillId="0" borderId="0" xfId="0" applyNumberFormat="1" applyFont="1" applyAlignment="1">
      <alignment horizontal="left" vertical="center"/>
    </xf>
    <xf numFmtId="0" fontId="0" fillId="0" borderId="16" xfId="0" applyBorder="1" applyAlignment="1">
      <alignment horizontal="justify" vertical="center" wrapText="1"/>
    </xf>
    <xf numFmtId="0" fontId="0" fillId="0" borderId="17" xfId="0" applyBorder="1" applyAlignment="1">
      <alignment horizontal="justify" vertical="center" wrapText="1"/>
    </xf>
    <xf numFmtId="0" fontId="25" fillId="27" borderId="0" xfId="0" applyFont="1" applyFill="1" applyBorder="1" applyAlignment="1">
      <alignment horizontal="justify" vertical="center"/>
    </xf>
    <xf numFmtId="0" fontId="22" fillId="0" borderId="11" xfId="0" applyFont="1" applyBorder="1" applyAlignment="1">
      <alignment horizontal="center" vertical="center"/>
    </xf>
    <xf numFmtId="49" fontId="25" fillId="8" borderId="11" xfId="0" applyNumberFormat="1" applyFont="1" applyFill="1" applyBorder="1" applyAlignment="1">
      <alignment horizontal="right" vertical="center" wrapText="1"/>
    </xf>
    <xf numFmtId="0" fontId="24" fillId="8" borderId="11" xfId="0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vertical="center"/>
    </xf>
    <xf numFmtId="49" fontId="25" fillId="8" borderId="11" xfId="0" applyNumberFormat="1" applyFont="1" applyFill="1" applyBorder="1" applyAlignment="1">
      <alignment horizontal="left" vertical="center"/>
    </xf>
    <xf numFmtId="0" fontId="24" fillId="0" borderId="13" xfId="46" applyFont="1" applyBorder="1" applyAlignment="1">
      <alignment horizontal="left" vertical="center" wrapText="1"/>
    </xf>
    <xf numFmtId="0" fontId="24" fillId="0" borderId="18" xfId="46" applyFont="1" applyBorder="1" applyAlignment="1">
      <alignment horizontal="left" vertical="center" wrapText="1"/>
    </xf>
    <xf numFmtId="0" fontId="22" fillId="0" borderId="0" xfId="46" applyFont="1" applyFill="1" applyBorder="1" applyAlignment="1">
      <alignment horizontal="left" vertical="top" wrapText="1"/>
    </xf>
    <xf numFmtId="0" fontId="25" fillId="0" borderId="10" xfId="46" applyFont="1" applyBorder="1" applyAlignment="1">
      <alignment horizontal="center" vertical="center"/>
    </xf>
    <xf numFmtId="0" fontId="25" fillId="0" borderId="13" xfId="46" applyFont="1" applyBorder="1" applyAlignment="1">
      <alignment horizontal="center" vertical="center" wrapText="1"/>
    </xf>
    <xf numFmtId="0" fontId="25" fillId="0" borderId="18" xfId="46" applyFont="1" applyBorder="1" applyAlignment="1">
      <alignment horizontal="center" vertical="center" wrapText="1"/>
    </xf>
  </cellXfs>
  <cellStyles count="5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cel Built-in Normal 1" xfId="43"/>
    <cellStyle name="Excel Built-in Normal 1 2" xfId="50"/>
    <cellStyle name="Excel Built-in Normal 2" xfId="46"/>
    <cellStyle name="Explanatory Text" xfId="29"/>
    <cellStyle name="Geras 2" xfId="53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Įprastas" xfId="0" builtinId="0"/>
    <cellStyle name="Įprastas 2" xfId="51"/>
    <cellStyle name="Įprastas 2 2 2" xfId="47"/>
    <cellStyle name="Įprastas 3" xfId="49"/>
    <cellStyle name="Įprastas 3 2" xfId="54"/>
    <cellStyle name="Kablelis 2" xfId="44"/>
    <cellStyle name="Kablelis 2 2" xfId="48"/>
    <cellStyle name="Kablelis 3" xfId="52"/>
    <cellStyle name="Linked Cell" xfId="36"/>
    <cellStyle name="Neutral" xfId="37"/>
    <cellStyle name="Normal 2" xfId="45"/>
    <cellStyle name="Note" xfId="38"/>
    <cellStyle name="Output" xfId="39"/>
    <cellStyle name="Procentai 2" xfId="55"/>
    <cellStyle name="Title" xfId="40"/>
    <cellStyle name="Total" xfId="41"/>
    <cellStyle name="Warning Text" xfId="4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CC"/>
      <color rgb="FFFF00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B296"/>
  <sheetViews>
    <sheetView tabSelected="1" zoomScale="118" zoomScaleNormal="118" workbookViewId="0">
      <selection activeCell="R17" sqref="R17"/>
    </sheetView>
  </sheetViews>
  <sheetFormatPr defaultRowHeight="15.75"/>
  <cols>
    <col min="1" max="1" width="7" style="2" customWidth="1"/>
    <col min="2" max="2" width="6.42578125" style="2" customWidth="1"/>
    <col min="3" max="3" width="5.7109375" style="2" customWidth="1"/>
    <col min="4" max="4" width="32" style="2" customWidth="1"/>
    <col min="5" max="5" width="7.42578125" style="35" customWidth="1"/>
    <col min="6" max="6" width="7.28515625" style="98" customWidth="1"/>
    <col min="7" max="7" width="9.85546875" style="2" customWidth="1"/>
    <col min="8" max="8" width="10.140625" style="2" customWidth="1"/>
    <col min="9" max="9" width="10" style="36" customWidth="1"/>
    <col min="10" max="11" width="8.5703125" style="36" customWidth="1"/>
    <col min="12" max="12" width="25.28515625" style="126" customWidth="1"/>
    <col min="13" max="13" width="7.85546875" style="127" customWidth="1"/>
    <col min="14" max="14" width="7.42578125" style="127" customWidth="1"/>
    <col min="15" max="15" width="7.140625" style="127" customWidth="1"/>
    <col min="16" max="225" width="9.140625" style="2"/>
  </cols>
  <sheetData>
    <row r="1" spans="1:236">
      <c r="A1" s="1"/>
      <c r="B1" s="1"/>
      <c r="C1" s="1"/>
      <c r="D1" s="1"/>
      <c r="E1" s="82"/>
      <c r="F1" s="4"/>
      <c r="G1" s="24"/>
      <c r="H1" s="24"/>
      <c r="I1" s="5"/>
      <c r="J1" s="5"/>
      <c r="K1" s="83"/>
      <c r="L1" s="374" t="s">
        <v>36</v>
      </c>
      <c r="M1" s="374"/>
      <c r="N1" s="374"/>
      <c r="O1" s="374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</row>
    <row r="2" spans="1:236">
      <c r="A2" s="1"/>
      <c r="B2" s="1"/>
      <c r="C2" s="1"/>
      <c r="D2" s="1"/>
      <c r="E2" s="82"/>
      <c r="F2" s="4"/>
      <c r="G2" s="24"/>
      <c r="H2" s="24"/>
      <c r="I2" s="5"/>
      <c r="J2" s="5"/>
      <c r="K2" s="83"/>
      <c r="L2" s="374" t="s">
        <v>37</v>
      </c>
      <c r="M2" s="374"/>
      <c r="N2" s="374"/>
      <c r="O2" s="374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</row>
    <row r="3" spans="1:236">
      <c r="A3" s="1"/>
      <c r="B3" s="1"/>
      <c r="C3" s="1"/>
      <c r="D3" s="1"/>
      <c r="E3" s="82"/>
      <c r="F3" s="4"/>
      <c r="G3" s="24"/>
      <c r="H3" s="24"/>
      <c r="I3" s="5"/>
      <c r="J3" s="5"/>
      <c r="K3" s="83"/>
      <c r="L3" s="374" t="s">
        <v>119</v>
      </c>
      <c r="M3" s="374"/>
      <c r="N3" s="374"/>
      <c r="O3" s="374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</row>
    <row r="4" spans="1:236">
      <c r="A4" s="1"/>
      <c r="B4" s="1"/>
      <c r="C4" s="1"/>
      <c r="D4" s="1"/>
      <c r="E4" s="82"/>
      <c r="F4" s="4"/>
      <c r="G4" s="24"/>
      <c r="H4" s="24"/>
      <c r="I4" s="5"/>
      <c r="J4" s="5"/>
      <c r="K4" s="83"/>
      <c r="L4" s="374" t="s">
        <v>120</v>
      </c>
      <c r="M4" s="374"/>
      <c r="N4" s="374"/>
      <c r="O4" s="374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</row>
    <row r="5" spans="1:236">
      <c r="A5" s="1"/>
      <c r="B5" s="1"/>
      <c r="C5" s="1"/>
      <c r="D5" s="1"/>
      <c r="E5" s="82"/>
      <c r="F5" s="4"/>
      <c r="G5" s="24"/>
      <c r="H5" s="24"/>
      <c r="I5" s="5"/>
      <c r="J5" s="5"/>
      <c r="K5" s="83"/>
      <c r="L5" s="149" t="s">
        <v>188</v>
      </c>
      <c r="M5" s="149"/>
      <c r="N5" s="149"/>
      <c r="O5" s="149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</row>
    <row r="7" spans="1:236">
      <c r="A7" s="19"/>
      <c r="B7" s="19"/>
      <c r="C7" s="19"/>
      <c r="D7" s="19"/>
      <c r="E7" s="20"/>
      <c r="F7" s="20"/>
      <c r="G7" s="19"/>
      <c r="H7" s="19"/>
      <c r="I7" s="20"/>
      <c r="J7" s="20"/>
      <c r="K7" s="20"/>
      <c r="L7" s="222" t="s">
        <v>162</v>
      </c>
      <c r="M7" s="222"/>
      <c r="N7" s="222"/>
      <c r="O7" s="222"/>
      <c r="P7" s="29"/>
      <c r="Q7" s="29"/>
      <c r="R7" s="29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</row>
    <row r="8" spans="1:236">
      <c r="A8" s="19"/>
      <c r="B8" s="19"/>
      <c r="C8" s="19"/>
      <c r="D8" s="19"/>
      <c r="E8" s="20"/>
      <c r="F8" s="20"/>
      <c r="G8" s="19"/>
      <c r="H8" s="19"/>
      <c r="I8" s="20"/>
      <c r="J8" s="20"/>
      <c r="K8" s="20"/>
      <c r="L8" s="222" t="s">
        <v>53</v>
      </c>
      <c r="M8" s="222"/>
      <c r="N8" s="222"/>
      <c r="O8" s="222"/>
      <c r="P8" s="29"/>
      <c r="Q8" s="29"/>
      <c r="R8" s="29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</row>
    <row r="9" spans="1:236">
      <c r="A9"/>
      <c r="B9"/>
      <c r="C9"/>
      <c r="D9"/>
      <c r="E9"/>
      <c r="F9" s="30"/>
      <c r="G9"/>
      <c r="H9"/>
      <c r="I9" s="112"/>
      <c r="J9" s="38"/>
      <c r="K9" s="38"/>
      <c r="L9" s="223" t="s">
        <v>54</v>
      </c>
      <c r="M9" s="223"/>
      <c r="N9" s="223"/>
      <c r="O9" s="22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</row>
    <row r="10" spans="1:236">
      <c r="A10"/>
      <c r="B10"/>
      <c r="C10"/>
      <c r="D10"/>
      <c r="E10"/>
      <c r="F10" s="30"/>
      <c r="G10"/>
      <c r="H10"/>
      <c r="I10" s="112"/>
      <c r="J10" s="38"/>
      <c r="K10" s="38"/>
      <c r="L10" s="223" t="s">
        <v>35</v>
      </c>
      <c r="M10" s="223"/>
      <c r="N10" s="223"/>
      <c r="O10" s="22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</row>
    <row r="11" spans="1:236">
      <c r="A11"/>
      <c r="B11"/>
      <c r="C11"/>
      <c r="D11"/>
      <c r="E11"/>
      <c r="F11" s="30"/>
      <c r="G11"/>
      <c r="H11"/>
      <c r="I11" s="112"/>
      <c r="J11" s="38"/>
      <c r="K11" s="38"/>
      <c r="L11" s="147"/>
      <c r="M11" s="152"/>
      <c r="N11" s="152"/>
      <c r="O11" s="152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</row>
    <row r="12" spans="1:236">
      <c r="A12" s="224" t="s">
        <v>155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</row>
    <row r="13" spans="1:236">
      <c r="A13" s="246" t="s">
        <v>0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</row>
    <row r="14" spans="1:236">
      <c r="A14" s="39"/>
      <c r="B14" s="39"/>
      <c r="C14" s="39"/>
      <c r="D14" s="39"/>
      <c r="E14" s="40"/>
      <c r="G14" s="39"/>
      <c r="H14" s="39"/>
      <c r="I14" s="78"/>
      <c r="J14" s="41"/>
      <c r="K14" s="41"/>
      <c r="M14" s="247" t="s">
        <v>24</v>
      </c>
      <c r="N14" s="247"/>
      <c r="O14" s="247"/>
    </row>
    <row r="15" spans="1:236">
      <c r="A15" s="225" t="s">
        <v>1</v>
      </c>
      <c r="B15" s="225" t="s">
        <v>2</v>
      </c>
      <c r="C15" s="225" t="s">
        <v>3</v>
      </c>
      <c r="D15" s="248" t="s">
        <v>4</v>
      </c>
      <c r="E15" s="225" t="s">
        <v>5</v>
      </c>
      <c r="F15" s="225" t="s">
        <v>6</v>
      </c>
      <c r="G15" s="251" t="s">
        <v>152</v>
      </c>
      <c r="H15" s="254" t="s">
        <v>122</v>
      </c>
      <c r="I15" s="251" t="s">
        <v>121</v>
      </c>
      <c r="J15" s="225" t="s">
        <v>32</v>
      </c>
      <c r="K15" s="225" t="s">
        <v>38</v>
      </c>
      <c r="L15" s="226" t="s">
        <v>7</v>
      </c>
      <c r="M15" s="226"/>
      <c r="N15" s="226"/>
      <c r="O15" s="226"/>
    </row>
    <row r="16" spans="1:236">
      <c r="A16" s="225"/>
      <c r="B16" s="225"/>
      <c r="C16" s="225"/>
      <c r="D16" s="249"/>
      <c r="E16" s="225"/>
      <c r="F16" s="225"/>
      <c r="G16" s="252"/>
      <c r="H16" s="255"/>
      <c r="I16" s="252"/>
      <c r="J16" s="225"/>
      <c r="K16" s="225"/>
      <c r="L16" s="225" t="s">
        <v>9</v>
      </c>
      <c r="M16" s="226" t="s">
        <v>39</v>
      </c>
      <c r="N16" s="226"/>
      <c r="O16" s="226"/>
    </row>
    <row r="17" spans="1:16" ht="147" customHeight="1">
      <c r="A17" s="225"/>
      <c r="B17" s="225"/>
      <c r="C17" s="225"/>
      <c r="D17" s="250"/>
      <c r="E17" s="225"/>
      <c r="F17" s="225"/>
      <c r="G17" s="253"/>
      <c r="H17" s="256"/>
      <c r="I17" s="253"/>
      <c r="J17" s="225"/>
      <c r="K17" s="225"/>
      <c r="L17" s="225"/>
      <c r="M17" s="28" t="s">
        <v>26</v>
      </c>
      <c r="N17" s="28" t="s">
        <v>55</v>
      </c>
      <c r="O17" s="28" t="s">
        <v>56</v>
      </c>
    </row>
    <row r="18" spans="1:16">
      <c r="A18" s="227" t="s">
        <v>57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9"/>
    </row>
    <row r="19" spans="1:16">
      <c r="A19" s="230" t="s">
        <v>58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2"/>
    </row>
    <row r="20" spans="1:16">
      <c r="A20" s="144" t="s">
        <v>10</v>
      </c>
      <c r="B20" s="233" t="s">
        <v>59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5"/>
    </row>
    <row r="21" spans="1:16">
      <c r="A21" s="44" t="s">
        <v>10</v>
      </c>
      <c r="B21" s="42" t="s">
        <v>10</v>
      </c>
      <c r="C21" s="236" t="s">
        <v>60</v>
      </c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</row>
    <row r="22" spans="1:16">
      <c r="A22" s="237" t="s">
        <v>10</v>
      </c>
      <c r="B22" s="239" t="s">
        <v>10</v>
      </c>
      <c r="C22" s="241" t="s">
        <v>10</v>
      </c>
      <c r="D22" s="217" t="s">
        <v>61</v>
      </c>
      <c r="E22" s="243" t="s">
        <v>156</v>
      </c>
      <c r="F22" s="111" t="s">
        <v>127</v>
      </c>
      <c r="G22" s="128">
        <v>2800</v>
      </c>
      <c r="H22" s="128">
        <v>3204.9</v>
      </c>
      <c r="I22" s="129">
        <v>3204.9</v>
      </c>
      <c r="J22" s="116">
        <v>3300</v>
      </c>
      <c r="K22" s="116">
        <v>3300</v>
      </c>
      <c r="L22" s="245" t="s">
        <v>185</v>
      </c>
      <c r="M22" s="263">
        <v>36</v>
      </c>
      <c r="N22" s="263">
        <v>36</v>
      </c>
      <c r="O22" s="263">
        <v>36</v>
      </c>
    </row>
    <row r="23" spans="1:16">
      <c r="A23" s="237"/>
      <c r="B23" s="239"/>
      <c r="C23" s="241"/>
      <c r="D23" s="217"/>
      <c r="E23" s="243"/>
      <c r="F23" s="113" t="s">
        <v>25</v>
      </c>
      <c r="G23" s="128">
        <v>497</v>
      </c>
      <c r="H23" s="128">
        <v>437.7</v>
      </c>
      <c r="I23" s="129">
        <v>437.7</v>
      </c>
      <c r="J23" s="130"/>
      <c r="K23" s="130"/>
      <c r="L23" s="245"/>
      <c r="M23" s="263"/>
      <c r="N23" s="263"/>
      <c r="O23" s="263"/>
    </row>
    <row r="24" spans="1:16">
      <c r="A24" s="237"/>
      <c r="B24" s="239"/>
      <c r="C24" s="241"/>
      <c r="D24" s="217"/>
      <c r="E24" s="243"/>
      <c r="F24" s="264" t="s">
        <v>124</v>
      </c>
      <c r="G24" s="258">
        <v>36.700000000000003</v>
      </c>
      <c r="H24" s="258">
        <v>8.5</v>
      </c>
      <c r="I24" s="267">
        <v>26.5</v>
      </c>
      <c r="J24" s="269"/>
      <c r="K24" s="269"/>
      <c r="L24" s="153" t="s">
        <v>62</v>
      </c>
      <c r="M24" s="154">
        <v>350</v>
      </c>
      <c r="N24" s="154"/>
      <c r="O24" s="154"/>
    </row>
    <row r="25" spans="1:16" ht="31.5">
      <c r="A25" s="237"/>
      <c r="B25" s="239"/>
      <c r="C25" s="241"/>
      <c r="D25" s="217"/>
      <c r="E25" s="243"/>
      <c r="F25" s="265"/>
      <c r="G25" s="266"/>
      <c r="H25" s="259"/>
      <c r="I25" s="268"/>
      <c r="J25" s="270"/>
      <c r="K25" s="270"/>
      <c r="L25" s="153" t="s">
        <v>63</v>
      </c>
      <c r="M25" s="154">
        <v>13</v>
      </c>
      <c r="N25" s="154"/>
      <c r="O25" s="154"/>
    </row>
    <row r="26" spans="1:16">
      <c r="A26" s="238"/>
      <c r="B26" s="240"/>
      <c r="C26" s="240"/>
      <c r="D26" s="242"/>
      <c r="E26" s="244"/>
      <c r="F26" s="100" t="s">
        <v>8</v>
      </c>
      <c r="G26" s="49">
        <f>SUM(G22:G25)</f>
        <v>3333.7</v>
      </c>
      <c r="H26" s="49">
        <f>SUM(H22:H25)</f>
        <v>3651.1</v>
      </c>
      <c r="I26" s="49">
        <f t="shared" ref="I26:K26" si="0">SUM(I22:I25)</f>
        <v>3669.1</v>
      </c>
      <c r="J26" s="49">
        <f t="shared" si="0"/>
        <v>3300</v>
      </c>
      <c r="K26" s="49">
        <f t="shared" si="0"/>
        <v>3300</v>
      </c>
      <c r="L26" s="257"/>
      <c r="M26" s="257"/>
      <c r="N26" s="257"/>
      <c r="O26" s="257"/>
    </row>
    <row r="27" spans="1:16">
      <c r="A27" s="278" t="s">
        <v>10</v>
      </c>
      <c r="B27" s="279" t="s">
        <v>10</v>
      </c>
      <c r="C27" s="280" t="s">
        <v>13</v>
      </c>
      <c r="D27" s="292" t="s">
        <v>64</v>
      </c>
      <c r="E27" s="294" t="s">
        <v>28</v>
      </c>
      <c r="F27" s="111" t="s">
        <v>127</v>
      </c>
      <c r="G27" s="131">
        <v>2.5</v>
      </c>
      <c r="H27" s="131">
        <v>5</v>
      </c>
      <c r="I27" s="129">
        <v>5.4</v>
      </c>
      <c r="J27" s="132">
        <v>5</v>
      </c>
      <c r="K27" s="132">
        <v>10</v>
      </c>
      <c r="L27" s="297" t="s">
        <v>65</v>
      </c>
      <c r="M27" s="260">
        <v>100</v>
      </c>
      <c r="N27" s="260">
        <v>100</v>
      </c>
      <c r="O27" s="260">
        <v>100</v>
      </c>
      <c r="P27" s="176"/>
    </row>
    <row r="28" spans="1:16">
      <c r="A28" s="278"/>
      <c r="B28" s="279"/>
      <c r="C28" s="280"/>
      <c r="D28" s="292"/>
      <c r="E28" s="295"/>
      <c r="F28" s="113" t="s">
        <v>25</v>
      </c>
      <c r="G28" s="131"/>
      <c r="H28" s="131">
        <v>3.5</v>
      </c>
      <c r="I28" s="129">
        <v>3.5</v>
      </c>
      <c r="J28" s="132"/>
      <c r="K28" s="132"/>
      <c r="L28" s="298"/>
      <c r="M28" s="261"/>
      <c r="N28" s="261"/>
      <c r="O28" s="261"/>
    </row>
    <row r="29" spans="1:16">
      <c r="A29" s="278"/>
      <c r="B29" s="279"/>
      <c r="C29" s="280"/>
      <c r="D29" s="292"/>
      <c r="E29" s="295"/>
      <c r="F29" s="133" t="s">
        <v>124</v>
      </c>
      <c r="G29" s="131">
        <v>17.399999999999999</v>
      </c>
      <c r="H29" s="131">
        <v>23.5</v>
      </c>
      <c r="I29" s="129">
        <v>3.6</v>
      </c>
      <c r="J29" s="132"/>
      <c r="K29" s="132"/>
      <c r="L29" s="299"/>
      <c r="M29" s="262"/>
      <c r="N29" s="262"/>
      <c r="O29" s="262"/>
      <c r="P29" s="177"/>
    </row>
    <row r="30" spans="1:16">
      <c r="A30" s="278"/>
      <c r="B30" s="279"/>
      <c r="C30" s="280"/>
      <c r="D30" s="293"/>
      <c r="E30" s="296"/>
      <c r="F30" s="134" t="s">
        <v>8</v>
      </c>
      <c r="G30" s="135">
        <f t="shared" ref="G30:K30" si="1">SUM(G27:G29)</f>
        <v>19.899999999999999</v>
      </c>
      <c r="H30" s="135">
        <f t="shared" si="1"/>
        <v>32</v>
      </c>
      <c r="I30" s="136">
        <f t="shared" si="1"/>
        <v>12.5</v>
      </c>
      <c r="J30" s="135">
        <f t="shared" si="1"/>
        <v>5</v>
      </c>
      <c r="K30" s="135">
        <f t="shared" si="1"/>
        <v>10</v>
      </c>
      <c r="L30" s="277"/>
      <c r="M30" s="277"/>
      <c r="N30" s="277"/>
      <c r="O30" s="277"/>
    </row>
    <row r="31" spans="1:16" ht="31.5">
      <c r="A31" s="278" t="s">
        <v>10</v>
      </c>
      <c r="B31" s="279" t="s">
        <v>10</v>
      </c>
      <c r="C31" s="280" t="s">
        <v>17</v>
      </c>
      <c r="D31" s="217" t="s">
        <v>118</v>
      </c>
      <c r="E31" s="282" t="s">
        <v>157</v>
      </c>
      <c r="F31" s="285" t="s">
        <v>127</v>
      </c>
      <c r="G31" s="219">
        <v>242.5</v>
      </c>
      <c r="H31" s="219">
        <v>219</v>
      </c>
      <c r="I31" s="288">
        <v>219</v>
      </c>
      <c r="J31" s="290"/>
      <c r="K31" s="271"/>
      <c r="L31" s="155" t="s">
        <v>66</v>
      </c>
      <c r="M31" s="15"/>
      <c r="N31" s="15"/>
      <c r="O31" s="15"/>
    </row>
    <row r="32" spans="1:16" ht="12.75">
      <c r="A32" s="278"/>
      <c r="B32" s="279"/>
      <c r="C32" s="280"/>
      <c r="D32" s="217"/>
      <c r="E32" s="283"/>
      <c r="F32" s="286"/>
      <c r="G32" s="287"/>
      <c r="H32" s="220"/>
      <c r="I32" s="289"/>
      <c r="J32" s="291"/>
      <c r="K32" s="272"/>
      <c r="L32" s="273" t="s">
        <v>184</v>
      </c>
      <c r="M32" s="274"/>
      <c r="N32" s="275"/>
      <c r="O32" s="275"/>
    </row>
    <row r="33" spans="1:17">
      <c r="A33" s="278"/>
      <c r="B33" s="279"/>
      <c r="C33" s="280"/>
      <c r="D33" s="217"/>
      <c r="E33" s="283"/>
      <c r="F33" s="113" t="s">
        <v>25</v>
      </c>
      <c r="G33" s="118"/>
      <c r="H33" s="118"/>
      <c r="I33" s="119"/>
      <c r="J33" s="120"/>
      <c r="K33" s="117"/>
      <c r="L33" s="273"/>
      <c r="M33" s="274"/>
      <c r="N33" s="275"/>
      <c r="O33" s="275"/>
    </row>
    <row r="34" spans="1:17" ht="63">
      <c r="A34" s="278"/>
      <c r="B34" s="279"/>
      <c r="C34" s="280"/>
      <c r="D34" s="217"/>
      <c r="E34" s="283"/>
      <c r="F34" s="133" t="s">
        <v>125</v>
      </c>
      <c r="G34" s="131">
        <v>1374</v>
      </c>
      <c r="H34" s="131"/>
      <c r="I34" s="129"/>
      <c r="J34" s="137"/>
      <c r="K34" s="138"/>
      <c r="L34" s="156" t="s">
        <v>67</v>
      </c>
      <c r="M34" s="157"/>
      <c r="N34" s="157"/>
      <c r="O34" s="157"/>
    </row>
    <row r="35" spans="1:17">
      <c r="A35" s="278"/>
      <c r="B35" s="279"/>
      <c r="C35" s="280"/>
      <c r="D35" s="281"/>
      <c r="E35" s="284"/>
      <c r="F35" s="134" t="s">
        <v>8</v>
      </c>
      <c r="G35" s="135">
        <f>SUM(G31:G34)</f>
        <v>1616.5</v>
      </c>
      <c r="H35" s="135">
        <f>SUM(H31:H34)</f>
        <v>219</v>
      </c>
      <c r="I35" s="136">
        <f>SUM(I31:I34)</f>
        <v>219</v>
      </c>
      <c r="J35" s="135">
        <f>SUM(J31:J34)</f>
        <v>0</v>
      </c>
      <c r="K35" s="135">
        <f>SUM(K31:K34)</f>
        <v>0</v>
      </c>
      <c r="L35" s="276"/>
      <c r="M35" s="276"/>
      <c r="N35" s="276"/>
      <c r="O35" s="276"/>
    </row>
    <row r="36" spans="1:17">
      <c r="A36" s="44" t="s">
        <v>10</v>
      </c>
      <c r="B36" s="42" t="s">
        <v>10</v>
      </c>
      <c r="C36" s="300" t="s">
        <v>15</v>
      </c>
      <c r="D36" s="300"/>
      <c r="E36" s="300"/>
      <c r="F36" s="300"/>
      <c r="G36" s="22">
        <f>G26+G30+G35</f>
        <v>4970.1000000000004</v>
      </c>
      <c r="H36" s="22">
        <f>H26+H30+H35</f>
        <v>3902.1</v>
      </c>
      <c r="I36" s="22">
        <f t="shared" ref="I36:K36" si="2">I26+I30+I35</f>
        <v>3900.6</v>
      </c>
      <c r="J36" s="22">
        <f t="shared" si="2"/>
        <v>3305</v>
      </c>
      <c r="K36" s="22">
        <f t="shared" si="2"/>
        <v>3310</v>
      </c>
      <c r="L36" s="236"/>
      <c r="M36" s="236"/>
      <c r="N36" s="236"/>
      <c r="O36" s="236"/>
    </row>
    <row r="37" spans="1:17">
      <c r="A37" s="44" t="s">
        <v>10</v>
      </c>
      <c r="B37" s="42" t="s">
        <v>13</v>
      </c>
      <c r="C37" s="301" t="s">
        <v>68</v>
      </c>
      <c r="D37" s="302"/>
      <c r="E37" s="302"/>
      <c r="F37" s="302"/>
      <c r="G37" s="302"/>
      <c r="H37" s="302"/>
      <c r="I37" s="302"/>
      <c r="J37" s="302"/>
      <c r="K37" s="302"/>
      <c r="L37" s="302"/>
      <c r="M37" s="302"/>
      <c r="N37" s="302"/>
      <c r="O37" s="303"/>
    </row>
    <row r="38" spans="1:17" ht="31.5">
      <c r="A38" s="214" t="s">
        <v>10</v>
      </c>
      <c r="B38" s="215" t="s">
        <v>13</v>
      </c>
      <c r="C38" s="216" t="s">
        <v>13</v>
      </c>
      <c r="D38" s="217" t="s">
        <v>69</v>
      </c>
      <c r="E38" s="304" t="s">
        <v>28</v>
      </c>
      <c r="F38" s="111" t="s">
        <v>127</v>
      </c>
      <c r="G38" s="182">
        <v>20</v>
      </c>
      <c r="H38" s="182">
        <v>20</v>
      </c>
      <c r="I38" s="183">
        <v>28.7</v>
      </c>
      <c r="J38" s="184">
        <v>20</v>
      </c>
      <c r="K38" s="184">
        <v>20</v>
      </c>
      <c r="L38" s="179" t="s">
        <v>70</v>
      </c>
      <c r="M38" s="187">
        <v>3</v>
      </c>
      <c r="N38" s="187">
        <v>3</v>
      </c>
      <c r="O38" s="187">
        <v>3</v>
      </c>
      <c r="P38" s="176"/>
    </row>
    <row r="39" spans="1:17">
      <c r="A39" s="214"/>
      <c r="B39" s="215"/>
      <c r="C39" s="216"/>
      <c r="D39" s="217"/>
      <c r="E39" s="304"/>
      <c r="F39" s="100" t="s">
        <v>8</v>
      </c>
      <c r="G39" s="49">
        <f t="shared" ref="G39:K39" si="3">SUM(G38:G38)</f>
        <v>20</v>
      </c>
      <c r="H39" s="49">
        <f t="shared" si="3"/>
        <v>20</v>
      </c>
      <c r="I39" s="49">
        <f t="shared" si="3"/>
        <v>28.7</v>
      </c>
      <c r="J39" s="49">
        <f t="shared" si="3"/>
        <v>20</v>
      </c>
      <c r="K39" s="49">
        <f t="shared" si="3"/>
        <v>20</v>
      </c>
      <c r="L39" s="257"/>
      <c r="M39" s="257"/>
      <c r="N39" s="257"/>
      <c r="O39" s="257"/>
    </row>
    <row r="40" spans="1:17">
      <c r="A40" s="214" t="s">
        <v>10</v>
      </c>
      <c r="B40" s="215" t="s">
        <v>13</v>
      </c>
      <c r="C40" s="216" t="s">
        <v>17</v>
      </c>
      <c r="D40" s="217" t="s">
        <v>71</v>
      </c>
      <c r="E40" s="304" t="s">
        <v>28</v>
      </c>
      <c r="F40" s="111" t="s">
        <v>127</v>
      </c>
      <c r="G40" s="45">
        <v>56.2</v>
      </c>
      <c r="H40" s="45">
        <v>90</v>
      </c>
      <c r="I40" s="178">
        <v>80.900000000000006</v>
      </c>
      <c r="J40" s="46">
        <v>100</v>
      </c>
      <c r="K40" s="46">
        <v>100</v>
      </c>
      <c r="L40" s="310" t="s">
        <v>183</v>
      </c>
      <c r="M40" s="260">
        <v>100</v>
      </c>
      <c r="N40" s="260">
        <v>100</v>
      </c>
      <c r="O40" s="260">
        <v>100</v>
      </c>
      <c r="P40" s="372"/>
      <c r="Q40" s="373"/>
    </row>
    <row r="41" spans="1:17">
      <c r="A41" s="214"/>
      <c r="B41" s="215"/>
      <c r="C41" s="216"/>
      <c r="D41" s="217"/>
      <c r="E41" s="304"/>
      <c r="F41" s="188" t="s">
        <v>25</v>
      </c>
      <c r="G41" s="189">
        <v>54.5</v>
      </c>
      <c r="H41" s="189">
        <v>34.799999999999997</v>
      </c>
      <c r="I41" s="95">
        <v>34.799999999999997</v>
      </c>
      <c r="J41" s="47"/>
      <c r="K41" s="47"/>
      <c r="L41" s="311"/>
      <c r="M41" s="262"/>
      <c r="N41" s="262"/>
      <c r="O41" s="262"/>
      <c r="P41" s="372"/>
      <c r="Q41" s="373"/>
    </row>
    <row r="42" spans="1:17">
      <c r="A42" s="214"/>
      <c r="B42" s="215"/>
      <c r="C42" s="216"/>
      <c r="D42" s="217"/>
      <c r="E42" s="304"/>
      <c r="F42" s="100" t="s">
        <v>8</v>
      </c>
      <c r="G42" s="49">
        <f t="shared" ref="G42:K42" si="4">SUM(G40:G41)</f>
        <v>110.7</v>
      </c>
      <c r="H42" s="49">
        <f t="shared" si="4"/>
        <v>124.8</v>
      </c>
      <c r="I42" s="49">
        <f t="shared" si="4"/>
        <v>115.7</v>
      </c>
      <c r="J42" s="49">
        <f t="shared" si="4"/>
        <v>100</v>
      </c>
      <c r="K42" s="49">
        <f t="shared" si="4"/>
        <v>100</v>
      </c>
      <c r="L42" s="257"/>
      <c r="M42" s="257"/>
      <c r="N42" s="257"/>
      <c r="O42" s="257"/>
    </row>
    <row r="43" spans="1:17">
      <c r="A43" s="214" t="s">
        <v>10</v>
      </c>
      <c r="B43" s="215" t="s">
        <v>13</v>
      </c>
      <c r="C43" s="216" t="s">
        <v>14</v>
      </c>
      <c r="D43" s="217" t="s">
        <v>72</v>
      </c>
      <c r="E43" s="304" t="s">
        <v>28</v>
      </c>
      <c r="F43" s="111" t="s">
        <v>127</v>
      </c>
      <c r="G43" s="182">
        <v>15</v>
      </c>
      <c r="H43" s="182">
        <v>15</v>
      </c>
      <c r="I43" s="183">
        <v>15</v>
      </c>
      <c r="J43" s="184">
        <v>15</v>
      </c>
      <c r="K43" s="184">
        <v>15</v>
      </c>
      <c r="L43" s="179" t="s">
        <v>73</v>
      </c>
      <c r="M43" s="187">
        <v>100</v>
      </c>
      <c r="N43" s="187">
        <v>100</v>
      </c>
      <c r="O43" s="187">
        <v>100</v>
      </c>
    </row>
    <row r="44" spans="1:17">
      <c r="A44" s="214"/>
      <c r="B44" s="215"/>
      <c r="C44" s="216"/>
      <c r="D44" s="217"/>
      <c r="E44" s="304"/>
      <c r="F44" s="100" t="s">
        <v>8</v>
      </c>
      <c r="G44" s="48">
        <f t="shared" ref="G44:H44" si="5">SUM(G43)</f>
        <v>15</v>
      </c>
      <c r="H44" s="48">
        <f t="shared" si="5"/>
        <v>15</v>
      </c>
      <c r="I44" s="48">
        <f t="shared" ref="I44:K44" si="6">SUM(I43)</f>
        <v>15</v>
      </c>
      <c r="J44" s="49">
        <f t="shared" si="6"/>
        <v>15</v>
      </c>
      <c r="K44" s="49">
        <f t="shared" si="6"/>
        <v>15</v>
      </c>
      <c r="L44" s="257"/>
      <c r="M44" s="257"/>
      <c r="N44" s="257"/>
      <c r="O44" s="257"/>
    </row>
    <row r="45" spans="1:17" ht="31.5">
      <c r="A45" s="237" t="s">
        <v>10</v>
      </c>
      <c r="B45" s="306" t="s">
        <v>13</v>
      </c>
      <c r="C45" s="241" t="s">
        <v>11</v>
      </c>
      <c r="D45" s="217" t="s">
        <v>163</v>
      </c>
      <c r="E45" s="309" t="s">
        <v>28</v>
      </c>
      <c r="F45" s="111" t="s">
        <v>127</v>
      </c>
      <c r="G45" s="182"/>
      <c r="H45" s="182">
        <v>45.5</v>
      </c>
      <c r="I45" s="183">
        <v>45.5</v>
      </c>
      <c r="J45" s="184">
        <v>50</v>
      </c>
      <c r="K45" s="184">
        <v>50</v>
      </c>
      <c r="L45" s="179" t="s">
        <v>74</v>
      </c>
      <c r="M45" s="187">
        <v>3</v>
      </c>
      <c r="N45" s="187">
        <v>3</v>
      </c>
      <c r="O45" s="187">
        <v>3</v>
      </c>
    </row>
    <row r="46" spans="1:17">
      <c r="A46" s="305"/>
      <c r="B46" s="307"/>
      <c r="C46" s="308"/>
      <c r="D46" s="281"/>
      <c r="E46" s="309"/>
      <c r="F46" s="100" t="s">
        <v>8</v>
      </c>
      <c r="G46" s="50">
        <f>SUM(G45:G45)</f>
        <v>0</v>
      </c>
      <c r="H46" s="50">
        <f>SUM(H45:H45)</f>
        <v>45.5</v>
      </c>
      <c r="I46" s="50">
        <f>SUM(I45:I45)</f>
        <v>45.5</v>
      </c>
      <c r="J46" s="50">
        <f>SUM(J45:J45)</f>
        <v>50</v>
      </c>
      <c r="K46" s="50">
        <f>SUM(K45:K45)</f>
        <v>50</v>
      </c>
      <c r="L46" s="257"/>
      <c r="M46" s="257"/>
      <c r="N46" s="257"/>
      <c r="O46" s="257"/>
    </row>
    <row r="47" spans="1:17">
      <c r="A47" s="44" t="s">
        <v>10</v>
      </c>
      <c r="B47" s="42" t="s">
        <v>13</v>
      </c>
      <c r="C47" s="300" t="s">
        <v>15</v>
      </c>
      <c r="D47" s="300"/>
      <c r="E47" s="300"/>
      <c r="F47" s="300"/>
      <c r="G47" s="22">
        <f>G46+G42+G39+G44</f>
        <v>145.69999999999999</v>
      </c>
      <c r="H47" s="22">
        <f>H46+H42+H39+H44</f>
        <v>205.3</v>
      </c>
      <c r="I47" s="22">
        <f t="shared" ref="I47:K47" si="7">I46+I42+I39+I44</f>
        <v>204.89999999999998</v>
      </c>
      <c r="J47" s="22">
        <f t="shared" si="7"/>
        <v>185</v>
      </c>
      <c r="K47" s="22">
        <f t="shared" si="7"/>
        <v>185</v>
      </c>
      <c r="L47" s="236"/>
      <c r="M47" s="236"/>
      <c r="N47" s="236"/>
      <c r="O47" s="236"/>
    </row>
    <row r="48" spans="1:17">
      <c r="A48" s="44" t="s">
        <v>10</v>
      </c>
      <c r="B48" s="42" t="s">
        <v>17</v>
      </c>
      <c r="C48" s="301" t="s">
        <v>75</v>
      </c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3"/>
    </row>
    <row r="49" spans="1:24" ht="47.25">
      <c r="A49" s="214" t="s">
        <v>10</v>
      </c>
      <c r="B49" s="215" t="s">
        <v>17</v>
      </c>
      <c r="C49" s="216" t="s">
        <v>10</v>
      </c>
      <c r="D49" s="217" t="s">
        <v>180</v>
      </c>
      <c r="E49" s="313" t="s">
        <v>28</v>
      </c>
      <c r="F49" s="21" t="s">
        <v>33</v>
      </c>
      <c r="G49" s="51"/>
      <c r="H49" s="51"/>
      <c r="I49" s="51"/>
      <c r="J49" s="31"/>
      <c r="K49" s="31"/>
      <c r="L49" s="180" t="s">
        <v>186</v>
      </c>
      <c r="M49" s="158"/>
      <c r="N49" s="158"/>
      <c r="O49" s="159"/>
    </row>
    <row r="50" spans="1:24">
      <c r="A50" s="214"/>
      <c r="B50" s="215"/>
      <c r="C50" s="216"/>
      <c r="D50" s="217"/>
      <c r="E50" s="313"/>
      <c r="F50" s="100" t="s">
        <v>8</v>
      </c>
      <c r="G50" s="49">
        <f t="shared" ref="G50" si="8">SUM(G49:G49)</f>
        <v>0</v>
      </c>
      <c r="H50" s="49"/>
      <c r="I50" s="49">
        <f t="shared" ref="I50:K50" si="9">SUM(I49:I49)</f>
        <v>0</v>
      </c>
      <c r="J50" s="49">
        <f t="shared" si="9"/>
        <v>0</v>
      </c>
      <c r="K50" s="49">
        <f t="shared" si="9"/>
        <v>0</v>
      </c>
      <c r="L50" s="314"/>
      <c r="M50" s="314"/>
      <c r="N50" s="314"/>
      <c r="O50" s="314"/>
    </row>
    <row r="51" spans="1:24" ht="31.5">
      <c r="A51" s="214" t="s">
        <v>10</v>
      </c>
      <c r="B51" s="215" t="s">
        <v>17</v>
      </c>
      <c r="C51" s="216" t="s">
        <v>14</v>
      </c>
      <c r="D51" s="312" t="s">
        <v>76</v>
      </c>
      <c r="E51" s="304" t="s">
        <v>28</v>
      </c>
      <c r="F51" s="111" t="s">
        <v>127</v>
      </c>
      <c r="G51" s="114">
        <v>16</v>
      </c>
      <c r="H51" s="114">
        <v>20</v>
      </c>
      <c r="I51" s="115">
        <v>20</v>
      </c>
      <c r="J51" s="116">
        <v>20</v>
      </c>
      <c r="K51" s="116">
        <v>20</v>
      </c>
      <c r="L51" s="148" t="s">
        <v>77</v>
      </c>
      <c r="M51" s="154">
        <v>3</v>
      </c>
      <c r="N51" s="154">
        <v>3</v>
      </c>
      <c r="O51" s="154">
        <v>3</v>
      </c>
    </row>
    <row r="52" spans="1:24">
      <c r="A52" s="214"/>
      <c r="B52" s="215"/>
      <c r="C52" s="216"/>
      <c r="D52" s="312"/>
      <c r="E52" s="304"/>
      <c r="F52" s="100" t="s">
        <v>8</v>
      </c>
      <c r="G52" s="49">
        <f t="shared" ref="G52:K52" si="10">SUM(G51:G51)</f>
        <v>16</v>
      </c>
      <c r="H52" s="49">
        <f t="shared" si="10"/>
        <v>20</v>
      </c>
      <c r="I52" s="49">
        <f t="shared" si="10"/>
        <v>20</v>
      </c>
      <c r="J52" s="49">
        <f t="shared" si="10"/>
        <v>20</v>
      </c>
      <c r="K52" s="49">
        <f t="shared" si="10"/>
        <v>20</v>
      </c>
      <c r="L52" s="257"/>
      <c r="M52" s="257"/>
      <c r="N52" s="257"/>
      <c r="O52" s="257"/>
    </row>
    <row r="53" spans="1:24">
      <c r="A53" s="237" t="s">
        <v>10</v>
      </c>
      <c r="B53" s="239" t="s">
        <v>17</v>
      </c>
      <c r="C53" s="241" t="s">
        <v>11</v>
      </c>
      <c r="D53" s="322" t="s">
        <v>181</v>
      </c>
      <c r="E53" s="318" t="s">
        <v>158</v>
      </c>
      <c r="F53" s="111" t="s">
        <v>127</v>
      </c>
      <c r="G53" s="114">
        <v>186.6</v>
      </c>
      <c r="H53" s="114">
        <v>245.7</v>
      </c>
      <c r="I53" s="115">
        <v>245.7</v>
      </c>
      <c r="J53" s="52">
        <v>173.9</v>
      </c>
      <c r="K53" s="18">
        <v>14</v>
      </c>
      <c r="L53" s="320" t="s">
        <v>78</v>
      </c>
      <c r="M53" s="326"/>
      <c r="N53" s="326"/>
      <c r="O53" s="326"/>
    </row>
    <row r="54" spans="1:24">
      <c r="A54" s="237"/>
      <c r="B54" s="239"/>
      <c r="C54" s="241"/>
      <c r="D54" s="323"/>
      <c r="E54" s="318"/>
      <c r="F54" s="101" t="s">
        <v>25</v>
      </c>
      <c r="G54" s="52">
        <v>343.4</v>
      </c>
      <c r="H54" s="52"/>
      <c r="I54" s="96"/>
      <c r="J54" s="114"/>
      <c r="K54" s="53"/>
      <c r="L54" s="321"/>
      <c r="M54" s="327"/>
      <c r="N54" s="327"/>
      <c r="O54" s="327"/>
    </row>
    <row r="55" spans="1:24" ht="31.5">
      <c r="A55" s="238"/>
      <c r="B55" s="240"/>
      <c r="C55" s="240"/>
      <c r="D55" s="324"/>
      <c r="E55" s="319"/>
      <c r="F55" s="102" t="s">
        <v>125</v>
      </c>
      <c r="G55" s="114"/>
      <c r="H55" s="114"/>
      <c r="I55" s="115"/>
      <c r="J55" s="54"/>
      <c r="K55" s="53"/>
      <c r="L55" s="185" t="s">
        <v>179</v>
      </c>
      <c r="M55" s="160">
        <v>6</v>
      </c>
      <c r="N55" s="161">
        <v>1.9</v>
      </c>
      <c r="O55" s="161"/>
    </row>
    <row r="56" spans="1:24">
      <c r="A56" s="238"/>
      <c r="B56" s="240"/>
      <c r="C56" s="240"/>
      <c r="D56" s="325"/>
      <c r="E56" s="319"/>
      <c r="F56" s="100" t="s">
        <v>8</v>
      </c>
      <c r="G56" s="49">
        <f>SUM(G53:G55)</f>
        <v>530</v>
      </c>
      <c r="H56" s="49">
        <f>SUM(H53:H55)</f>
        <v>245.7</v>
      </c>
      <c r="I56" s="49">
        <f>SUM(I53:I55)</f>
        <v>245.7</v>
      </c>
      <c r="J56" s="49">
        <f>SUM(J53:J55)</f>
        <v>173.9</v>
      </c>
      <c r="K56" s="49">
        <f>SUM(K53:K55)</f>
        <v>14</v>
      </c>
      <c r="L56" s="257"/>
      <c r="M56" s="257"/>
      <c r="N56" s="257"/>
      <c r="O56" s="257"/>
    </row>
    <row r="57" spans="1:24">
      <c r="A57" s="237" t="s">
        <v>10</v>
      </c>
      <c r="B57" s="239" t="s">
        <v>17</v>
      </c>
      <c r="C57" s="315" t="s">
        <v>34</v>
      </c>
      <c r="D57" s="312" t="s">
        <v>182</v>
      </c>
      <c r="E57" s="318" t="s">
        <v>28</v>
      </c>
      <c r="F57" s="111" t="s">
        <v>127</v>
      </c>
      <c r="G57" s="52">
        <v>25</v>
      </c>
      <c r="H57" s="52"/>
      <c r="I57" s="96"/>
      <c r="J57" s="114"/>
      <c r="K57" s="53"/>
      <c r="L57" s="320" t="s">
        <v>79</v>
      </c>
      <c r="M57" s="326"/>
      <c r="N57" s="326"/>
      <c r="O57" s="326"/>
    </row>
    <row r="58" spans="1:24">
      <c r="A58" s="238"/>
      <c r="B58" s="240"/>
      <c r="C58" s="316"/>
      <c r="D58" s="317"/>
      <c r="E58" s="319"/>
      <c r="F58" s="102" t="s">
        <v>124</v>
      </c>
      <c r="G58" s="114"/>
      <c r="H58" s="114"/>
      <c r="I58" s="115"/>
      <c r="J58" s="54"/>
      <c r="K58" s="53"/>
      <c r="L58" s="321"/>
      <c r="M58" s="327"/>
      <c r="N58" s="327"/>
      <c r="O58" s="327"/>
    </row>
    <row r="59" spans="1:24">
      <c r="A59" s="238"/>
      <c r="B59" s="240"/>
      <c r="C59" s="316"/>
      <c r="D59" s="317"/>
      <c r="E59" s="319"/>
      <c r="F59" s="100" t="s">
        <v>8</v>
      </c>
      <c r="G59" s="49">
        <f>SUM(G57:G58)</f>
        <v>25</v>
      </c>
      <c r="H59" s="49">
        <f>SUM(H57:H58)</f>
        <v>0</v>
      </c>
      <c r="I59" s="49">
        <f>SUM(I57:I58)</f>
        <v>0</v>
      </c>
      <c r="J59" s="49">
        <f>SUM(J57:J58)</f>
        <v>0</v>
      </c>
      <c r="K59" s="49">
        <f>SUM(K57:K58)</f>
        <v>0</v>
      </c>
      <c r="L59" s="257"/>
      <c r="M59" s="257"/>
      <c r="N59" s="257"/>
      <c r="O59" s="257"/>
    </row>
    <row r="60" spans="1:24">
      <c r="A60" s="44" t="s">
        <v>10</v>
      </c>
      <c r="B60" s="42" t="s">
        <v>17</v>
      </c>
      <c r="C60" s="300" t="s">
        <v>15</v>
      </c>
      <c r="D60" s="300"/>
      <c r="E60" s="300"/>
      <c r="F60" s="300"/>
      <c r="G60" s="22">
        <f>(G50+G52+G56+G59)</f>
        <v>571</v>
      </c>
      <c r="H60" s="22">
        <f>(H50+H52+H56+H59)</f>
        <v>265.7</v>
      </c>
      <c r="I60" s="22">
        <f t="shared" ref="I60:K60" si="11">(I50+I52+I56+I59)</f>
        <v>265.7</v>
      </c>
      <c r="J60" s="22">
        <f t="shared" si="11"/>
        <v>193.9</v>
      </c>
      <c r="K60" s="22">
        <f t="shared" si="11"/>
        <v>34</v>
      </c>
      <c r="L60" s="236"/>
      <c r="M60" s="236"/>
      <c r="N60" s="236"/>
      <c r="O60" s="236"/>
    </row>
    <row r="61" spans="1:24">
      <c r="A61" s="44" t="s">
        <v>10</v>
      </c>
      <c r="B61" s="42" t="s">
        <v>11</v>
      </c>
      <c r="C61" s="236" t="s">
        <v>80</v>
      </c>
      <c r="D61" s="236"/>
      <c r="E61" s="236"/>
      <c r="F61" s="236"/>
      <c r="G61" s="236"/>
      <c r="H61" s="236"/>
      <c r="I61" s="236"/>
      <c r="J61" s="236"/>
      <c r="K61" s="236"/>
      <c r="L61" s="328"/>
      <c r="M61" s="328"/>
      <c r="N61" s="328"/>
      <c r="O61" s="328"/>
      <c r="P61" s="55"/>
      <c r="Q61" s="55"/>
      <c r="R61" s="55"/>
      <c r="S61" s="55"/>
      <c r="T61" s="55"/>
      <c r="U61" s="55"/>
      <c r="V61" s="55"/>
    </row>
    <row r="62" spans="1:24">
      <c r="A62" s="329" t="s">
        <v>10</v>
      </c>
      <c r="B62" s="330" t="s">
        <v>11</v>
      </c>
      <c r="C62" s="331" t="s">
        <v>13</v>
      </c>
      <c r="D62" s="217" t="s">
        <v>178</v>
      </c>
      <c r="E62" s="332" t="s">
        <v>157</v>
      </c>
      <c r="F62" s="111" t="s">
        <v>127</v>
      </c>
      <c r="G62" s="114">
        <v>120.7</v>
      </c>
      <c r="H62" s="114">
        <v>97.4</v>
      </c>
      <c r="I62" s="115">
        <v>47.4</v>
      </c>
      <c r="J62" s="54">
        <v>60</v>
      </c>
      <c r="K62" s="77">
        <v>30</v>
      </c>
      <c r="L62" s="310" t="s">
        <v>175</v>
      </c>
      <c r="M62" s="162"/>
      <c r="N62" s="335" t="s">
        <v>81</v>
      </c>
      <c r="O62" s="335"/>
      <c r="P62" s="56"/>
      <c r="Q62" s="57"/>
      <c r="R62" s="58"/>
      <c r="S62" s="58"/>
      <c r="T62" s="58"/>
      <c r="U62" s="58"/>
      <c r="V62" s="55"/>
    </row>
    <row r="63" spans="1:24">
      <c r="A63" s="329"/>
      <c r="B63" s="330"/>
      <c r="C63" s="331"/>
      <c r="D63" s="217"/>
      <c r="E63" s="333"/>
      <c r="F63" s="103" t="s">
        <v>125</v>
      </c>
      <c r="G63" s="114">
        <v>402</v>
      </c>
      <c r="H63" s="114">
        <v>1083</v>
      </c>
      <c r="I63" s="115">
        <v>133</v>
      </c>
      <c r="J63" s="54">
        <v>1565</v>
      </c>
      <c r="K63" s="77">
        <v>1426</v>
      </c>
      <c r="L63" s="311"/>
      <c r="M63" s="163"/>
      <c r="N63" s="336"/>
      <c r="O63" s="336"/>
      <c r="P63" s="56"/>
      <c r="Q63" s="57"/>
      <c r="R63" s="58"/>
      <c r="S63" s="58"/>
      <c r="T63" s="57"/>
      <c r="U63" s="57"/>
      <c r="V63" s="55"/>
    </row>
    <row r="64" spans="1:24" ht="110.25">
      <c r="A64" s="329"/>
      <c r="B64" s="330"/>
      <c r="C64" s="331"/>
      <c r="D64" s="217"/>
      <c r="E64" s="333"/>
      <c r="F64" s="103" t="s">
        <v>25</v>
      </c>
      <c r="G64" s="114">
        <v>179.5</v>
      </c>
      <c r="H64" s="114">
        <v>5</v>
      </c>
      <c r="I64" s="115">
        <v>5</v>
      </c>
      <c r="J64" s="16"/>
      <c r="K64" s="17"/>
      <c r="L64" s="164" t="s">
        <v>176</v>
      </c>
      <c r="M64" s="165"/>
      <c r="N64" s="166"/>
      <c r="O64" s="166"/>
      <c r="P64" s="56"/>
      <c r="Q64" s="57"/>
      <c r="R64" s="58"/>
      <c r="S64" s="58"/>
      <c r="T64" s="57"/>
      <c r="U64" s="57"/>
      <c r="V64" s="32"/>
      <c r="W64"/>
      <c r="X64"/>
    </row>
    <row r="65" spans="1:24" ht="63">
      <c r="A65" s="329"/>
      <c r="B65" s="330"/>
      <c r="C65" s="331"/>
      <c r="D65" s="217"/>
      <c r="E65" s="333"/>
      <c r="F65" s="103" t="s">
        <v>124</v>
      </c>
      <c r="G65" s="114">
        <v>46</v>
      </c>
      <c r="H65" s="114">
        <v>17</v>
      </c>
      <c r="I65" s="115">
        <v>17</v>
      </c>
      <c r="J65" s="139"/>
      <c r="K65" s="140"/>
      <c r="L65" s="164" t="s">
        <v>82</v>
      </c>
      <c r="M65" s="165"/>
      <c r="N65" s="166"/>
      <c r="O65" s="166"/>
      <c r="P65" s="56"/>
      <c r="Q65" s="57"/>
      <c r="R65" s="58"/>
      <c r="S65" s="58"/>
      <c r="T65" s="57"/>
      <c r="U65" s="57"/>
      <c r="V65" s="32"/>
      <c r="W65"/>
      <c r="X65"/>
    </row>
    <row r="66" spans="1:24" ht="47.25">
      <c r="A66" s="329"/>
      <c r="B66" s="330"/>
      <c r="C66" s="331"/>
      <c r="D66" s="217"/>
      <c r="E66" s="333"/>
      <c r="F66" s="103"/>
      <c r="G66" s="114"/>
      <c r="H66" s="114"/>
      <c r="I66" s="115"/>
      <c r="J66" s="16"/>
      <c r="K66" s="17"/>
      <c r="L66" s="164" t="s">
        <v>177</v>
      </c>
      <c r="M66" s="165" t="s">
        <v>31</v>
      </c>
      <c r="N66" s="165" t="s">
        <v>31</v>
      </c>
      <c r="O66" s="165"/>
      <c r="P66" s="55"/>
      <c r="Q66" s="55"/>
      <c r="R66" s="55"/>
      <c r="S66" s="55"/>
      <c r="T66" s="55"/>
      <c r="U66" s="55"/>
      <c r="V66" s="55"/>
    </row>
    <row r="67" spans="1:24">
      <c r="A67" s="329"/>
      <c r="B67" s="330"/>
      <c r="C67" s="331"/>
      <c r="D67" s="217"/>
      <c r="E67" s="334"/>
      <c r="F67" s="104" t="s">
        <v>8</v>
      </c>
      <c r="G67" s="59">
        <f>SUM(G62:G66)</f>
        <v>748.2</v>
      </c>
      <c r="H67" s="59">
        <f>SUM(H62:H66)</f>
        <v>1202.4000000000001</v>
      </c>
      <c r="I67" s="43">
        <f>SUM(I62:I66)</f>
        <v>202.4</v>
      </c>
      <c r="J67" s="59">
        <f t="shared" ref="J67:K67" si="12">SUM(J62:J66)</f>
        <v>1625</v>
      </c>
      <c r="K67" s="59">
        <f t="shared" si="12"/>
        <v>1456</v>
      </c>
      <c r="L67" s="341"/>
      <c r="M67" s="341"/>
      <c r="N67" s="341"/>
      <c r="O67" s="341"/>
    </row>
    <row r="68" spans="1:24">
      <c r="A68" s="44" t="s">
        <v>10</v>
      </c>
      <c r="B68" s="42" t="s">
        <v>11</v>
      </c>
      <c r="C68" s="300" t="s">
        <v>15</v>
      </c>
      <c r="D68" s="300"/>
      <c r="E68" s="300"/>
      <c r="F68" s="300"/>
      <c r="G68" s="22">
        <f t="shared" ref="G68:K68" si="13">G67</f>
        <v>748.2</v>
      </c>
      <c r="H68" s="22">
        <f t="shared" si="13"/>
        <v>1202.4000000000001</v>
      </c>
      <c r="I68" s="22">
        <f t="shared" si="13"/>
        <v>202.4</v>
      </c>
      <c r="J68" s="22">
        <f t="shared" si="13"/>
        <v>1625</v>
      </c>
      <c r="K68" s="22">
        <f t="shared" si="13"/>
        <v>1456</v>
      </c>
      <c r="L68" s="236"/>
      <c r="M68" s="236"/>
      <c r="N68" s="236"/>
      <c r="O68" s="236"/>
    </row>
    <row r="69" spans="1:24">
      <c r="A69" s="44" t="s">
        <v>10</v>
      </c>
      <c r="B69" s="42" t="s">
        <v>34</v>
      </c>
      <c r="C69" s="301" t="s">
        <v>83</v>
      </c>
      <c r="D69" s="302"/>
      <c r="E69" s="302"/>
      <c r="F69" s="302"/>
      <c r="G69" s="302"/>
      <c r="H69" s="302"/>
      <c r="I69" s="302"/>
      <c r="J69" s="302"/>
      <c r="K69" s="302"/>
      <c r="L69" s="342"/>
      <c r="M69" s="342"/>
      <c r="N69" s="342"/>
      <c r="O69" s="343"/>
    </row>
    <row r="70" spans="1:24">
      <c r="A70" s="214" t="s">
        <v>10</v>
      </c>
      <c r="B70" s="215" t="s">
        <v>34</v>
      </c>
      <c r="C70" s="216" t="s">
        <v>10</v>
      </c>
      <c r="D70" s="217" t="s">
        <v>84</v>
      </c>
      <c r="E70" s="304" t="s">
        <v>159</v>
      </c>
      <c r="F70" s="111" t="s">
        <v>127</v>
      </c>
      <c r="G70" s="18">
        <v>44.1</v>
      </c>
      <c r="H70" s="18">
        <v>57.9</v>
      </c>
      <c r="I70" s="115">
        <v>57.9</v>
      </c>
      <c r="J70" s="54"/>
      <c r="K70" s="77"/>
      <c r="L70" s="337" t="s">
        <v>85</v>
      </c>
      <c r="M70" s="344">
        <v>1</v>
      </c>
      <c r="N70" s="344">
        <v>1</v>
      </c>
      <c r="O70" s="344">
        <v>1</v>
      </c>
    </row>
    <row r="71" spans="1:24">
      <c r="A71" s="214"/>
      <c r="B71" s="215"/>
      <c r="C71" s="216"/>
      <c r="D71" s="217"/>
      <c r="E71" s="304"/>
      <c r="F71" s="111" t="s">
        <v>25</v>
      </c>
      <c r="G71" s="114">
        <v>5.2</v>
      </c>
      <c r="H71" s="114">
        <v>0.6</v>
      </c>
      <c r="I71" s="115">
        <v>0.6</v>
      </c>
      <c r="J71" s="18"/>
      <c r="K71" s="141"/>
      <c r="L71" s="338"/>
      <c r="M71" s="345"/>
      <c r="N71" s="345"/>
      <c r="O71" s="345"/>
    </row>
    <row r="72" spans="1:24">
      <c r="A72" s="214"/>
      <c r="B72" s="215"/>
      <c r="C72" s="216"/>
      <c r="D72" s="217"/>
      <c r="E72" s="304"/>
      <c r="F72" s="111" t="s">
        <v>25</v>
      </c>
      <c r="G72" s="114"/>
      <c r="H72" s="114"/>
      <c r="I72" s="115"/>
      <c r="J72" s="18"/>
      <c r="K72" s="141"/>
      <c r="L72" s="338"/>
      <c r="M72" s="345"/>
      <c r="N72" s="345"/>
      <c r="O72" s="345"/>
    </row>
    <row r="73" spans="1:24">
      <c r="A73" s="214"/>
      <c r="B73" s="215"/>
      <c r="C73" s="216"/>
      <c r="D73" s="217"/>
      <c r="E73" s="304"/>
      <c r="F73" s="111" t="s">
        <v>124</v>
      </c>
      <c r="G73" s="114"/>
      <c r="H73" s="114"/>
      <c r="I73" s="115"/>
      <c r="J73" s="18"/>
      <c r="K73" s="141"/>
      <c r="L73" s="338"/>
      <c r="M73" s="345"/>
      <c r="N73" s="345"/>
      <c r="O73" s="345"/>
    </row>
    <row r="74" spans="1:24">
      <c r="A74" s="214"/>
      <c r="B74" s="215"/>
      <c r="C74" s="216"/>
      <c r="D74" s="217"/>
      <c r="E74" s="304"/>
      <c r="F74" s="111" t="s">
        <v>126</v>
      </c>
      <c r="G74" s="114">
        <v>2.5</v>
      </c>
      <c r="H74" s="114">
        <v>2</v>
      </c>
      <c r="I74" s="115">
        <v>2.8</v>
      </c>
      <c r="J74" s="18"/>
      <c r="K74" s="141"/>
      <c r="L74" s="339"/>
      <c r="M74" s="346"/>
      <c r="N74" s="346"/>
      <c r="O74" s="346"/>
    </row>
    <row r="75" spans="1:24" ht="78.75">
      <c r="A75" s="214"/>
      <c r="B75" s="215"/>
      <c r="C75" s="216"/>
      <c r="D75" s="217"/>
      <c r="E75" s="304"/>
      <c r="F75" s="111" t="s">
        <v>127</v>
      </c>
      <c r="G75" s="114">
        <v>13</v>
      </c>
      <c r="H75" s="114">
        <v>13</v>
      </c>
      <c r="I75" s="115">
        <v>13</v>
      </c>
      <c r="J75" s="18">
        <v>13</v>
      </c>
      <c r="K75" s="18">
        <v>13</v>
      </c>
      <c r="L75" s="167" t="s">
        <v>86</v>
      </c>
      <c r="M75" s="168">
        <v>1</v>
      </c>
      <c r="N75" s="168">
        <v>1</v>
      </c>
      <c r="O75" s="168">
        <v>1</v>
      </c>
    </row>
    <row r="76" spans="1:24">
      <c r="A76" s="214"/>
      <c r="B76" s="215"/>
      <c r="C76" s="216"/>
      <c r="D76" s="217"/>
      <c r="E76" s="304"/>
      <c r="F76" s="100" t="s">
        <v>8</v>
      </c>
      <c r="G76" s="49">
        <f t="shared" ref="G76:K76" si="14">SUM(G70:G75)</f>
        <v>64.800000000000011</v>
      </c>
      <c r="H76" s="49">
        <f t="shared" si="14"/>
        <v>73.5</v>
      </c>
      <c r="I76" s="49">
        <f t="shared" si="14"/>
        <v>74.3</v>
      </c>
      <c r="J76" s="49">
        <f>SUM(J70:J75)</f>
        <v>13</v>
      </c>
      <c r="K76" s="49">
        <f t="shared" si="14"/>
        <v>13</v>
      </c>
      <c r="L76" s="340"/>
      <c r="M76" s="340"/>
      <c r="N76" s="340"/>
      <c r="O76" s="340"/>
    </row>
    <row r="77" spans="1:24" ht="47.25">
      <c r="A77" s="214" t="s">
        <v>10</v>
      </c>
      <c r="B77" s="215" t="s">
        <v>34</v>
      </c>
      <c r="C77" s="216" t="s">
        <v>13</v>
      </c>
      <c r="D77" s="312" t="s">
        <v>87</v>
      </c>
      <c r="E77" s="313" t="s">
        <v>28</v>
      </c>
      <c r="F77" s="111" t="s">
        <v>127</v>
      </c>
      <c r="G77" s="182">
        <v>25</v>
      </c>
      <c r="H77" s="182">
        <v>25</v>
      </c>
      <c r="I77" s="183">
        <v>25</v>
      </c>
      <c r="J77" s="184">
        <v>25</v>
      </c>
      <c r="K77" s="184">
        <v>25</v>
      </c>
      <c r="L77" s="179" t="s">
        <v>173</v>
      </c>
      <c r="M77" s="187">
        <v>640</v>
      </c>
      <c r="N77" s="187">
        <v>640</v>
      </c>
      <c r="O77" s="187">
        <v>640</v>
      </c>
    </row>
    <row r="78" spans="1:24">
      <c r="A78" s="214"/>
      <c r="B78" s="215"/>
      <c r="C78" s="216"/>
      <c r="D78" s="312"/>
      <c r="E78" s="313"/>
      <c r="F78" s="100" t="s">
        <v>8</v>
      </c>
      <c r="G78" s="49">
        <f t="shared" ref="G78:K78" si="15">SUM(G77:G77)</f>
        <v>25</v>
      </c>
      <c r="H78" s="49">
        <f t="shared" si="15"/>
        <v>25</v>
      </c>
      <c r="I78" s="49">
        <f t="shared" si="15"/>
        <v>25</v>
      </c>
      <c r="J78" s="49">
        <f t="shared" si="15"/>
        <v>25</v>
      </c>
      <c r="K78" s="49">
        <f t="shared" si="15"/>
        <v>25</v>
      </c>
      <c r="L78" s="257"/>
      <c r="M78" s="257"/>
      <c r="N78" s="257"/>
      <c r="O78" s="257"/>
    </row>
    <row r="79" spans="1:24" ht="78.75">
      <c r="A79" s="214" t="s">
        <v>10</v>
      </c>
      <c r="B79" s="215" t="s">
        <v>34</v>
      </c>
      <c r="C79" s="216" t="s">
        <v>17</v>
      </c>
      <c r="D79" s="312" t="s">
        <v>88</v>
      </c>
      <c r="E79" s="304" t="s">
        <v>28</v>
      </c>
      <c r="F79" s="111" t="s">
        <v>127</v>
      </c>
      <c r="G79" s="182">
        <v>6.7</v>
      </c>
      <c r="H79" s="182">
        <v>4</v>
      </c>
      <c r="I79" s="183">
        <v>4</v>
      </c>
      <c r="J79" s="184">
        <v>12</v>
      </c>
      <c r="K79" s="184">
        <v>5</v>
      </c>
      <c r="L79" s="179" t="s">
        <v>174</v>
      </c>
      <c r="M79" s="187">
        <v>1</v>
      </c>
      <c r="N79" s="187">
        <v>1</v>
      </c>
      <c r="O79" s="187">
        <v>1</v>
      </c>
    </row>
    <row r="80" spans="1:24">
      <c r="A80" s="214"/>
      <c r="B80" s="215"/>
      <c r="C80" s="216"/>
      <c r="D80" s="312"/>
      <c r="E80" s="304"/>
      <c r="F80" s="100" t="s">
        <v>8</v>
      </c>
      <c r="G80" s="49">
        <f t="shared" ref="G80:K80" si="16">SUM(G79:G79)</f>
        <v>6.7</v>
      </c>
      <c r="H80" s="49">
        <f t="shared" si="16"/>
        <v>4</v>
      </c>
      <c r="I80" s="49">
        <f t="shared" si="16"/>
        <v>4</v>
      </c>
      <c r="J80" s="49">
        <f t="shared" si="16"/>
        <v>12</v>
      </c>
      <c r="K80" s="49">
        <f t="shared" si="16"/>
        <v>5</v>
      </c>
      <c r="L80" s="347"/>
      <c r="M80" s="347"/>
      <c r="N80" s="347"/>
      <c r="O80" s="347"/>
    </row>
    <row r="81" spans="1:15" ht="31.5">
      <c r="A81" s="214" t="s">
        <v>10</v>
      </c>
      <c r="B81" s="215" t="s">
        <v>34</v>
      </c>
      <c r="C81" s="216" t="s">
        <v>14</v>
      </c>
      <c r="D81" s="217" t="s">
        <v>171</v>
      </c>
      <c r="E81" s="243" t="s">
        <v>160</v>
      </c>
      <c r="F81" s="111" t="s">
        <v>25</v>
      </c>
      <c r="G81" s="182">
        <v>10</v>
      </c>
      <c r="H81" s="182">
        <v>40.200000000000003</v>
      </c>
      <c r="I81" s="183">
        <v>40.200000000000003</v>
      </c>
      <c r="J81" s="8"/>
      <c r="K81" s="60"/>
      <c r="L81" s="186" t="s">
        <v>89</v>
      </c>
      <c r="M81" s="187"/>
      <c r="N81" s="187"/>
      <c r="O81" s="187"/>
    </row>
    <row r="82" spans="1:15" ht="47.25">
      <c r="A82" s="214"/>
      <c r="B82" s="215"/>
      <c r="C82" s="216"/>
      <c r="D82" s="217"/>
      <c r="E82" s="243"/>
      <c r="F82" s="181" t="s">
        <v>125</v>
      </c>
      <c r="G82" s="182">
        <f>42.5+262.5</f>
        <v>305</v>
      </c>
      <c r="H82" s="182">
        <v>277</v>
      </c>
      <c r="I82" s="183">
        <v>277</v>
      </c>
      <c r="J82" s="184"/>
      <c r="K82" s="61"/>
      <c r="L82" s="186" t="s">
        <v>172</v>
      </c>
      <c r="M82" s="187">
        <v>1</v>
      </c>
      <c r="N82" s="187"/>
      <c r="O82" s="187"/>
    </row>
    <row r="83" spans="1:15">
      <c r="A83" s="214"/>
      <c r="B83" s="215"/>
      <c r="C83" s="216"/>
      <c r="D83" s="217"/>
      <c r="E83" s="243"/>
      <c r="F83" s="181" t="s">
        <v>25</v>
      </c>
      <c r="G83" s="182"/>
      <c r="H83" s="182">
        <v>3</v>
      </c>
      <c r="I83" s="183">
        <v>3</v>
      </c>
      <c r="J83" s="184"/>
      <c r="K83" s="61"/>
      <c r="L83" s="186"/>
      <c r="M83" s="187"/>
      <c r="N83" s="187"/>
      <c r="O83" s="187"/>
    </row>
    <row r="84" spans="1:15" ht="63">
      <c r="A84" s="214"/>
      <c r="B84" s="215"/>
      <c r="C84" s="216"/>
      <c r="D84" s="217"/>
      <c r="E84" s="243"/>
      <c r="F84" s="111" t="s">
        <v>127</v>
      </c>
      <c r="G84" s="182">
        <v>5</v>
      </c>
      <c r="H84" s="182">
        <v>10</v>
      </c>
      <c r="I84" s="183">
        <v>73</v>
      </c>
      <c r="J84" s="184"/>
      <c r="K84" s="61"/>
      <c r="L84" s="179" t="s">
        <v>67</v>
      </c>
      <c r="M84" s="187">
        <v>1</v>
      </c>
      <c r="N84" s="187"/>
      <c r="O84" s="187"/>
    </row>
    <row r="85" spans="1:15">
      <c r="A85" s="214"/>
      <c r="B85" s="215"/>
      <c r="C85" s="216"/>
      <c r="D85" s="217"/>
      <c r="E85" s="243"/>
      <c r="F85" s="100" t="s">
        <v>8</v>
      </c>
      <c r="G85" s="49">
        <f t="shared" ref="G85:K85" si="17">SUM(G81:G84)</f>
        <v>320</v>
      </c>
      <c r="H85" s="49">
        <f t="shared" si="17"/>
        <v>330.2</v>
      </c>
      <c r="I85" s="49">
        <f t="shared" si="17"/>
        <v>393.2</v>
      </c>
      <c r="J85" s="49">
        <f t="shared" si="17"/>
        <v>0</v>
      </c>
      <c r="K85" s="49">
        <f t="shared" si="17"/>
        <v>0</v>
      </c>
      <c r="L85" s="340"/>
      <c r="M85" s="340"/>
      <c r="N85" s="340"/>
      <c r="O85" s="340"/>
    </row>
    <row r="86" spans="1:15">
      <c r="A86" s="44" t="s">
        <v>10</v>
      </c>
      <c r="B86" s="42" t="s">
        <v>34</v>
      </c>
      <c r="C86" s="300" t="s">
        <v>15</v>
      </c>
      <c r="D86" s="300"/>
      <c r="E86" s="300"/>
      <c r="F86" s="300"/>
      <c r="G86" s="22">
        <f t="shared" ref="G86:K86" si="18">G76+G78+G80+G85</f>
        <v>416.5</v>
      </c>
      <c r="H86" s="22">
        <f t="shared" si="18"/>
        <v>432.7</v>
      </c>
      <c r="I86" s="22">
        <f t="shared" si="18"/>
        <v>496.5</v>
      </c>
      <c r="J86" s="22">
        <f t="shared" si="18"/>
        <v>50</v>
      </c>
      <c r="K86" s="22">
        <f t="shared" si="18"/>
        <v>43</v>
      </c>
      <c r="L86" s="236"/>
      <c r="M86" s="236"/>
      <c r="N86" s="236"/>
      <c r="O86" s="236"/>
    </row>
    <row r="87" spans="1:15">
      <c r="A87" s="44" t="s">
        <v>10</v>
      </c>
      <c r="B87" s="42" t="s">
        <v>28</v>
      </c>
      <c r="C87" s="301" t="s">
        <v>90</v>
      </c>
      <c r="D87" s="302"/>
      <c r="E87" s="302"/>
      <c r="F87" s="302"/>
      <c r="G87" s="302"/>
      <c r="H87" s="302"/>
      <c r="I87" s="302"/>
      <c r="J87" s="302"/>
      <c r="K87" s="302"/>
      <c r="L87" s="302"/>
      <c r="M87" s="302"/>
      <c r="N87" s="302"/>
      <c r="O87" s="303"/>
    </row>
    <row r="88" spans="1:15" ht="31.5">
      <c r="A88" s="214" t="s">
        <v>10</v>
      </c>
      <c r="B88" s="215" t="s">
        <v>28</v>
      </c>
      <c r="C88" s="216" t="s">
        <v>10</v>
      </c>
      <c r="D88" s="217" t="s">
        <v>91</v>
      </c>
      <c r="E88" s="304" t="s">
        <v>28</v>
      </c>
      <c r="F88" s="111" t="s">
        <v>127</v>
      </c>
      <c r="G88" s="114">
        <v>14</v>
      </c>
      <c r="H88" s="114"/>
      <c r="I88" s="115"/>
      <c r="J88" s="116">
        <v>0</v>
      </c>
      <c r="K88" s="116">
        <v>0</v>
      </c>
      <c r="L88" s="148" t="s">
        <v>92</v>
      </c>
      <c r="M88" s="154">
        <v>0</v>
      </c>
      <c r="N88" s="154">
        <v>0</v>
      </c>
      <c r="O88" s="154">
        <v>0</v>
      </c>
    </row>
    <row r="89" spans="1:15">
      <c r="A89" s="214"/>
      <c r="B89" s="215"/>
      <c r="C89" s="216"/>
      <c r="D89" s="217"/>
      <c r="E89" s="304"/>
      <c r="F89" s="100" t="s">
        <v>8</v>
      </c>
      <c r="G89" s="49">
        <f t="shared" ref="G89:H89" si="19">SUM(G88:G88)</f>
        <v>14</v>
      </c>
      <c r="H89" s="49">
        <f t="shared" si="19"/>
        <v>0</v>
      </c>
      <c r="I89" s="49">
        <f t="shared" ref="I89:K89" si="20">SUM(I88:I88)</f>
        <v>0</v>
      </c>
      <c r="J89" s="49">
        <f t="shared" si="20"/>
        <v>0</v>
      </c>
      <c r="K89" s="49">
        <f t="shared" si="20"/>
        <v>0</v>
      </c>
      <c r="L89" s="257"/>
      <c r="M89" s="257"/>
      <c r="N89" s="257"/>
      <c r="O89" s="257"/>
    </row>
    <row r="90" spans="1:15" ht="31.5">
      <c r="A90" s="214" t="s">
        <v>10</v>
      </c>
      <c r="B90" s="215" t="s">
        <v>28</v>
      </c>
      <c r="C90" s="216" t="s">
        <v>13</v>
      </c>
      <c r="D90" s="217" t="s">
        <v>93</v>
      </c>
      <c r="E90" s="304" t="s">
        <v>28</v>
      </c>
      <c r="F90" s="111" t="s">
        <v>127</v>
      </c>
      <c r="G90" s="114">
        <v>6</v>
      </c>
      <c r="H90" s="114">
        <v>13.7</v>
      </c>
      <c r="I90" s="115">
        <v>13.7</v>
      </c>
      <c r="J90" s="116">
        <v>15</v>
      </c>
      <c r="K90" s="116">
        <v>15</v>
      </c>
      <c r="L90" s="148" t="s">
        <v>92</v>
      </c>
      <c r="M90" s="154">
        <v>5</v>
      </c>
      <c r="N90" s="154">
        <v>5</v>
      </c>
      <c r="O90" s="154">
        <v>5</v>
      </c>
    </row>
    <row r="91" spans="1:15">
      <c r="A91" s="214"/>
      <c r="B91" s="215"/>
      <c r="C91" s="216"/>
      <c r="D91" s="217"/>
      <c r="E91" s="304"/>
      <c r="F91" s="100" t="s">
        <v>8</v>
      </c>
      <c r="G91" s="49">
        <f t="shared" ref="G91:K91" si="21">SUM(G90:G90)</f>
        <v>6</v>
      </c>
      <c r="H91" s="49">
        <f t="shared" si="21"/>
        <v>13.7</v>
      </c>
      <c r="I91" s="49">
        <f t="shared" si="21"/>
        <v>13.7</v>
      </c>
      <c r="J91" s="49">
        <f t="shared" si="21"/>
        <v>15</v>
      </c>
      <c r="K91" s="49">
        <f t="shared" si="21"/>
        <v>15</v>
      </c>
      <c r="L91" s="257"/>
      <c r="M91" s="257"/>
      <c r="N91" s="257"/>
      <c r="O91" s="257"/>
    </row>
    <row r="92" spans="1:15">
      <c r="A92" s="214" t="s">
        <v>10</v>
      </c>
      <c r="B92" s="215" t="s">
        <v>28</v>
      </c>
      <c r="C92" s="216" t="s">
        <v>17</v>
      </c>
      <c r="D92" s="217" t="s">
        <v>170</v>
      </c>
      <c r="E92" s="304" t="s">
        <v>28</v>
      </c>
      <c r="F92" s="351" t="s">
        <v>127</v>
      </c>
      <c r="G92" s="348">
        <v>1</v>
      </c>
      <c r="H92" s="221">
        <v>0.9</v>
      </c>
      <c r="I92" s="349">
        <v>0.9</v>
      </c>
      <c r="J92" s="350">
        <v>1</v>
      </c>
      <c r="K92" s="350">
        <v>1</v>
      </c>
      <c r="L92" s="148" t="s">
        <v>94</v>
      </c>
      <c r="M92" s="154">
        <v>30</v>
      </c>
      <c r="N92" s="154">
        <v>30</v>
      </c>
      <c r="O92" s="154">
        <v>30</v>
      </c>
    </row>
    <row r="93" spans="1:15" ht="31.5">
      <c r="A93" s="214"/>
      <c r="B93" s="215"/>
      <c r="C93" s="216"/>
      <c r="D93" s="217"/>
      <c r="E93" s="304"/>
      <c r="F93" s="351"/>
      <c r="G93" s="348"/>
      <c r="H93" s="220"/>
      <c r="I93" s="349"/>
      <c r="J93" s="350"/>
      <c r="K93" s="350"/>
      <c r="L93" s="148" t="s">
        <v>95</v>
      </c>
      <c r="M93" s="154">
        <v>2</v>
      </c>
      <c r="N93" s="154">
        <v>2</v>
      </c>
      <c r="O93" s="154">
        <v>2</v>
      </c>
    </row>
    <row r="94" spans="1:15">
      <c r="A94" s="214"/>
      <c r="B94" s="215"/>
      <c r="C94" s="216"/>
      <c r="D94" s="217"/>
      <c r="E94" s="304"/>
      <c r="F94" s="100" t="s">
        <v>8</v>
      </c>
      <c r="G94" s="49">
        <f t="shared" ref="G94:K94" si="22">SUM(G92:G93)</f>
        <v>1</v>
      </c>
      <c r="H94" s="49">
        <f t="shared" si="22"/>
        <v>0.9</v>
      </c>
      <c r="I94" s="49">
        <f t="shared" si="22"/>
        <v>0.9</v>
      </c>
      <c r="J94" s="49">
        <f t="shared" si="22"/>
        <v>1</v>
      </c>
      <c r="K94" s="49">
        <f t="shared" si="22"/>
        <v>1</v>
      </c>
      <c r="L94" s="257"/>
      <c r="M94" s="257"/>
      <c r="N94" s="257"/>
      <c r="O94" s="257"/>
    </row>
    <row r="95" spans="1:15" ht="94.5">
      <c r="A95" s="214" t="s">
        <v>10</v>
      </c>
      <c r="B95" s="215" t="s">
        <v>28</v>
      </c>
      <c r="C95" s="216" t="s">
        <v>14</v>
      </c>
      <c r="D95" s="217" t="s">
        <v>96</v>
      </c>
      <c r="E95" s="304" t="s">
        <v>28</v>
      </c>
      <c r="F95" s="351" t="s">
        <v>127</v>
      </c>
      <c r="G95" s="348">
        <v>5.6</v>
      </c>
      <c r="H95" s="221">
        <v>14</v>
      </c>
      <c r="I95" s="349">
        <v>14</v>
      </c>
      <c r="J95" s="350">
        <v>14</v>
      </c>
      <c r="K95" s="350">
        <v>14</v>
      </c>
      <c r="L95" s="148" t="s">
        <v>97</v>
      </c>
      <c r="M95" s="154">
        <v>4</v>
      </c>
      <c r="N95" s="154">
        <v>4</v>
      </c>
      <c r="O95" s="154">
        <v>4</v>
      </c>
    </row>
    <row r="96" spans="1:15" ht="47.25">
      <c r="A96" s="214"/>
      <c r="B96" s="215"/>
      <c r="C96" s="216"/>
      <c r="D96" s="217"/>
      <c r="E96" s="304"/>
      <c r="F96" s="351"/>
      <c r="G96" s="348"/>
      <c r="H96" s="220"/>
      <c r="I96" s="349"/>
      <c r="J96" s="350"/>
      <c r="K96" s="350"/>
      <c r="L96" s="148" t="s">
        <v>98</v>
      </c>
      <c r="M96" s="154">
        <v>4</v>
      </c>
      <c r="N96" s="154">
        <v>4</v>
      </c>
      <c r="O96" s="154">
        <v>4</v>
      </c>
    </row>
    <row r="97" spans="1:15">
      <c r="A97" s="214"/>
      <c r="B97" s="215"/>
      <c r="C97" s="216"/>
      <c r="D97" s="217"/>
      <c r="E97" s="304"/>
      <c r="F97" s="100" t="s">
        <v>8</v>
      </c>
      <c r="G97" s="49">
        <f t="shared" ref="G97:K97" si="23">SUM(G95:G96)</f>
        <v>5.6</v>
      </c>
      <c r="H97" s="49">
        <f t="shared" si="23"/>
        <v>14</v>
      </c>
      <c r="I97" s="49">
        <f t="shared" si="23"/>
        <v>14</v>
      </c>
      <c r="J97" s="49">
        <f t="shared" si="23"/>
        <v>14</v>
      </c>
      <c r="K97" s="49">
        <f t="shared" si="23"/>
        <v>14</v>
      </c>
      <c r="L97" s="257"/>
      <c r="M97" s="257"/>
      <c r="N97" s="257"/>
      <c r="O97" s="257"/>
    </row>
    <row r="98" spans="1:15" ht="78.75">
      <c r="A98" s="214" t="s">
        <v>10</v>
      </c>
      <c r="B98" s="215" t="s">
        <v>28</v>
      </c>
      <c r="C98" s="216" t="s">
        <v>11</v>
      </c>
      <c r="D98" s="217" t="s">
        <v>99</v>
      </c>
      <c r="E98" s="304" t="s">
        <v>28</v>
      </c>
      <c r="F98" s="111" t="s">
        <v>127</v>
      </c>
      <c r="G98" s="114">
        <v>5</v>
      </c>
      <c r="H98" s="114">
        <v>5</v>
      </c>
      <c r="I98" s="115">
        <v>5</v>
      </c>
      <c r="J98" s="116">
        <v>5</v>
      </c>
      <c r="K98" s="116">
        <v>5</v>
      </c>
      <c r="L98" s="155" t="s">
        <v>100</v>
      </c>
      <c r="M98" s="161">
        <v>1</v>
      </c>
      <c r="N98" s="161">
        <v>1</v>
      </c>
      <c r="O98" s="161">
        <v>1</v>
      </c>
    </row>
    <row r="99" spans="1:15">
      <c r="A99" s="214"/>
      <c r="B99" s="215"/>
      <c r="C99" s="216"/>
      <c r="D99" s="217"/>
      <c r="E99" s="304"/>
      <c r="F99" s="100" t="s">
        <v>8</v>
      </c>
      <c r="G99" s="49">
        <f t="shared" ref="G99:K99" si="24">SUM(G98:G98)</f>
        <v>5</v>
      </c>
      <c r="H99" s="49">
        <f t="shared" si="24"/>
        <v>5</v>
      </c>
      <c r="I99" s="49">
        <f t="shared" si="24"/>
        <v>5</v>
      </c>
      <c r="J99" s="49">
        <f t="shared" si="24"/>
        <v>5</v>
      </c>
      <c r="K99" s="49">
        <f t="shared" si="24"/>
        <v>5</v>
      </c>
      <c r="L99" s="257"/>
      <c r="M99" s="257"/>
      <c r="N99" s="257"/>
      <c r="O99" s="257"/>
    </row>
    <row r="100" spans="1:15">
      <c r="A100" s="44" t="s">
        <v>10</v>
      </c>
      <c r="B100" s="42" t="s">
        <v>28</v>
      </c>
      <c r="C100" s="300" t="s">
        <v>15</v>
      </c>
      <c r="D100" s="300"/>
      <c r="E100" s="300"/>
      <c r="F100" s="300"/>
      <c r="G100" s="22">
        <f t="shared" ref="G100:K100" si="25">G91+G94+G97+G99+G89</f>
        <v>31.6</v>
      </c>
      <c r="H100" s="22">
        <f t="shared" si="25"/>
        <v>33.6</v>
      </c>
      <c r="I100" s="22">
        <f t="shared" si="25"/>
        <v>33.6</v>
      </c>
      <c r="J100" s="22">
        <f t="shared" si="25"/>
        <v>35</v>
      </c>
      <c r="K100" s="22">
        <f t="shared" si="25"/>
        <v>35</v>
      </c>
      <c r="L100" s="236"/>
      <c r="M100" s="236"/>
      <c r="N100" s="236"/>
      <c r="O100" s="236"/>
    </row>
    <row r="101" spans="1:15">
      <c r="A101" s="44" t="s">
        <v>10</v>
      </c>
      <c r="B101" s="42" t="s">
        <v>45</v>
      </c>
      <c r="C101" s="301" t="s">
        <v>101</v>
      </c>
      <c r="D101" s="302"/>
      <c r="E101" s="302"/>
      <c r="F101" s="302"/>
      <c r="G101" s="302"/>
      <c r="H101" s="302"/>
      <c r="I101" s="302"/>
      <c r="J101" s="302"/>
      <c r="K101" s="302"/>
      <c r="L101" s="302"/>
      <c r="M101" s="302"/>
      <c r="N101" s="302"/>
      <c r="O101" s="303"/>
    </row>
    <row r="102" spans="1:15" ht="31.5">
      <c r="A102" s="214" t="s">
        <v>10</v>
      </c>
      <c r="B102" s="215" t="s">
        <v>45</v>
      </c>
      <c r="C102" s="216" t="s">
        <v>10</v>
      </c>
      <c r="D102" s="217" t="s">
        <v>102</v>
      </c>
      <c r="E102" s="304" t="s">
        <v>103</v>
      </c>
      <c r="F102" s="111" t="s">
        <v>127</v>
      </c>
      <c r="G102" s="114">
        <v>6</v>
      </c>
      <c r="H102" s="114">
        <v>6</v>
      </c>
      <c r="I102" s="115">
        <v>6</v>
      </c>
      <c r="J102" s="116">
        <v>6</v>
      </c>
      <c r="K102" s="116">
        <v>6</v>
      </c>
      <c r="L102" s="148" t="s">
        <v>104</v>
      </c>
      <c r="M102" s="154">
        <v>10</v>
      </c>
      <c r="N102" s="154">
        <v>10</v>
      </c>
      <c r="O102" s="154">
        <v>10</v>
      </c>
    </row>
    <row r="103" spans="1:15">
      <c r="A103" s="214"/>
      <c r="B103" s="215"/>
      <c r="C103" s="216"/>
      <c r="D103" s="217"/>
      <c r="E103" s="304"/>
      <c r="F103" s="100" t="s">
        <v>8</v>
      </c>
      <c r="G103" s="49">
        <f t="shared" ref="G103:K103" si="26">SUM(G102:G102)</f>
        <v>6</v>
      </c>
      <c r="H103" s="49">
        <f t="shared" si="26"/>
        <v>6</v>
      </c>
      <c r="I103" s="49">
        <f t="shared" si="26"/>
        <v>6</v>
      </c>
      <c r="J103" s="49">
        <f t="shared" si="26"/>
        <v>6</v>
      </c>
      <c r="K103" s="49">
        <f t="shared" si="26"/>
        <v>6</v>
      </c>
      <c r="L103" s="257"/>
      <c r="M103" s="257"/>
      <c r="N103" s="257"/>
      <c r="O103" s="257"/>
    </row>
    <row r="104" spans="1:15">
      <c r="A104" s="358" t="s">
        <v>10</v>
      </c>
      <c r="B104" s="306" t="s">
        <v>45</v>
      </c>
      <c r="C104" s="362" t="s">
        <v>13</v>
      </c>
      <c r="D104" s="365" t="s">
        <v>117</v>
      </c>
      <c r="E104" s="368" t="s">
        <v>161</v>
      </c>
      <c r="F104" s="113" t="s">
        <v>127</v>
      </c>
      <c r="G104" s="114">
        <v>109.4</v>
      </c>
      <c r="H104" s="114">
        <v>3.6</v>
      </c>
      <c r="I104" s="115">
        <v>0.7</v>
      </c>
      <c r="J104" s="52"/>
      <c r="K104" s="52"/>
      <c r="L104" s="371" t="s">
        <v>46</v>
      </c>
      <c r="M104" s="326">
        <v>100</v>
      </c>
      <c r="N104" s="357"/>
      <c r="O104" s="357"/>
    </row>
    <row r="105" spans="1:15">
      <c r="A105" s="359"/>
      <c r="B105" s="361"/>
      <c r="C105" s="363"/>
      <c r="D105" s="366"/>
      <c r="E105" s="369"/>
      <c r="F105" s="142" t="s">
        <v>25</v>
      </c>
      <c r="G105" s="114">
        <v>82.4</v>
      </c>
      <c r="H105" s="114">
        <v>175</v>
      </c>
      <c r="I105" s="115">
        <v>160.6</v>
      </c>
      <c r="J105" s="52"/>
      <c r="K105" s="52"/>
      <c r="L105" s="371"/>
      <c r="M105" s="356"/>
      <c r="N105" s="357"/>
      <c r="O105" s="357"/>
    </row>
    <row r="106" spans="1:15">
      <c r="A106" s="359"/>
      <c r="B106" s="361"/>
      <c r="C106" s="363"/>
      <c r="D106" s="366"/>
      <c r="E106" s="369"/>
      <c r="F106" s="142" t="s">
        <v>125</v>
      </c>
      <c r="G106" s="143"/>
      <c r="H106" s="143"/>
      <c r="I106" s="49"/>
      <c r="J106" s="52"/>
      <c r="K106" s="52"/>
      <c r="L106" s="371"/>
      <c r="M106" s="327"/>
      <c r="N106" s="357"/>
      <c r="O106" s="357"/>
    </row>
    <row r="107" spans="1:15">
      <c r="A107" s="360"/>
      <c r="B107" s="307"/>
      <c r="C107" s="364"/>
      <c r="D107" s="367"/>
      <c r="E107" s="370"/>
      <c r="F107" s="100" t="s">
        <v>8</v>
      </c>
      <c r="G107" s="49">
        <f t="shared" ref="G107:K107" si="27">SUM(G104:G106)</f>
        <v>191.8</v>
      </c>
      <c r="H107" s="49">
        <f t="shared" si="27"/>
        <v>178.6</v>
      </c>
      <c r="I107" s="49">
        <f t="shared" si="27"/>
        <v>161.29999999999998</v>
      </c>
      <c r="J107" s="49">
        <f t="shared" si="27"/>
        <v>0</v>
      </c>
      <c r="K107" s="49">
        <f t="shared" si="27"/>
        <v>0</v>
      </c>
      <c r="L107" s="257"/>
      <c r="M107" s="257"/>
      <c r="N107" s="257"/>
      <c r="O107" s="257"/>
    </row>
    <row r="108" spans="1:15">
      <c r="A108" s="44" t="s">
        <v>10</v>
      </c>
      <c r="B108" s="42" t="s">
        <v>45</v>
      </c>
      <c r="C108" s="300" t="s">
        <v>15</v>
      </c>
      <c r="D108" s="300"/>
      <c r="E108" s="300"/>
      <c r="F108" s="300"/>
      <c r="G108" s="22">
        <f t="shared" ref="G108:K108" si="28">G103+G107</f>
        <v>197.8</v>
      </c>
      <c r="H108" s="22">
        <f t="shared" si="28"/>
        <v>184.6</v>
      </c>
      <c r="I108" s="22">
        <f t="shared" si="28"/>
        <v>167.29999999999998</v>
      </c>
      <c r="J108" s="22">
        <f t="shared" si="28"/>
        <v>6</v>
      </c>
      <c r="K108" s="22">
        <f t="shared" si="28"/>
        <v>6</v>
      </c>
      <c r="L108" s="236"/>
      <c r="M108" s="236"/>
      <c r="N108" s="236"/>
      <c r="O108" s="236"/>
    </row>
    <row r="109" spans="1:15">
      <c r="A109" s="44" t="s">
        <v>10</v>
      </c>
      <c r="B109" s="42" t="s">
        <v>40</v>
      </c>
      <c r="C109" s="236" t="s">
        <v>101</v>
      </c>
      <c r="D109" s="236"/>
      <c r="E109" s="236"/>
      <c r="F109" s="236"/>
      <c r="G109" s="236"/>
      <c r="H109" s="236"/>
      <c r="I109" s="236"/>
      <c r="J109" s="236"/>
      <c r="K109" s="236"/>
      <c r="L109" s="236"/>
      <c r="M109" s="236"/>
      <c r="N109" s="236"/>
      <c r="O109" s="236"/>
    </row>
    <row r="110" spans="1:15" ht="129" customHeight="1">
      <c r="A110" s="352" t="s">
        <v>10</v>
      </c>
      <c r="B110" s="353" t="s">
        <v>40</v>
      </c>
      <c r="C110" s="354" t="s">
        <v>10</v>
      </c>
      <c r="D110" s="245" t="s">
        <v>169</v>
      </c>
      <c r="E110" s="355" t="s">
        <v>105</v>
      </c>
      <c r="F110" s="125" t="s">
        <v>33</v>
      </c>
      <c r="G110" s="145"/>
      <c r="H110" s="145"/>
      <c r="I110" s="145"/>
      <c r="J110" s="124"/>
      <c r="K110" s="124"/>
      <c r="L110" s="148" t="s">
        <v>164</v>
      </c>
      <c r="M110" s="154"/>
      <c r="N110" s="154"/>
      <c r="O110" s="154"/>
    </row>
    <row r="111" spans="1:15">
      <c r="A111" s="352"/>
      <c r="B111" s="353"/>
      <c r="C111" s="354"/>
      <c r="D111" s="245"/>
      <c r="E111" s="355"/>
      <c r="F111" s="100" t="s">
        <v>8</v>
      </c>
      <c r="G111" s="49">
        <f t="shared" ref="G111:K111" si="29">SUM(G110:G110)</f>
        <v>0</v>
      </c>
      <c r="H111" s="49">
        <f t="shared" si="29"/>
        <v>0</v>
      </c>
      <c r="I111" s="49">
        <f t="shared" si="29"/>
        <v>0</v>
      </c>
      <c r="J111" s="49">
        <f t="shared" si="29"/>
        <v>0</v>
      </c>
      <c r="K111" s="49">
        <f t="shared" si="29"/>
        <v>0</v>
      </c>
      <c r="L111" s="257"/>
      <c r="M111" s="257"/>
      <c r="N111" s="257"/>
      <c r="O111" s="257"/>
    </row>
    <row r="112" spans="1:15">
      <c r="A112" s="44" t="s">
        <v>10</v>
      </c>
      <c r="B112" s="42" t="s">
        <v>45</v>
      </c>
      <c r="C112" s="300" t="s">
        <v>15</v>
      </c>
      <c r="D112" s="300"/>
      <c r="E112" s="300"/>
      <c r="F112" s="300"/>
      <c r="G112" s="22">
        <f t="shared" ref="G112:K112" si="30">G111</f>
        <v>0</v>
      </c>
      <c r="H112" s="22">
        <f t="shared" si="30"/>
        <v>0</v>
      </c>
      <c r="I112" s="22">
        <f t="shared" si="30"/>
        <v>0</v>
      </c>
      <c r="J112" s="22">
        <f t="shared" si="30"/>
        <v>0</v>
      </c>
      <c r="K112" s="22">
        <f t="shared" si="30"/>
        <v>0</v>
      </c>
      <c r="L112" s="236"/>
      <c r="M112" s="236"/>
      <c r="N112" s="236"/>
      <c r="O112" s="236"/>
    </row>
    <row r="113" spans="1:225">
      <c r="A113" s="44" t="s">
        <v>10</v>
      </c>
      <c r="B113" s="379" t="s">
        <v>16</v>
      </c>
      <c r="C113" s="379"/>
      <c r="D113" s="379"/>
      <c r="E113" s="379"/>
      <c r="F113" s="379"/>
      <c r="G113" s="146">
        <f>G36+G108+G100+G86+G68+G60+G47</f>
        <v>7080.9000000000005</v>
      </c>
      <c r="H113" s="146">
        <f>H36+H108+H100+H86+H68+H60+H47</f>
        <v>6226.4</v>
      </c>
      <c r="I113" s="146">
        <f>I36+I108+I100+I86+I68+I60+I47</f>
        <v>5270.9999999999991</v>
      </c>
      <c r="J113" s="146">
        <f>J36+J108+J100+J86+J68+J60+J47</f>
        <v>5399.9</v>
      </c>
      <c r="K113" s="146">
        <f>K36+K108+K100+K86+K68+K60+K47</f>
        <v>5069</v>
      </c>
      <c r="L113" s="382"/>
      <c r="M113" s="382"/>
      <c r="N113" s="382"/>
      <c r="O113" s="382"/>
    </row>
    <row r="114" spans="1:225">
      <c r="A114" s="144" t="s">
        <v>13</v>
      </c>
      <c r="B114" s="233" t="s">
        <v>106</v>
      </c>
      <c r="C114" s="234"/>
      <c r="D114" s="234"/>
      <c r="E114" s="234"/>
      <c r="F114" s="234"/>
      <c r="G114" s="234"/>
      <c r="H114" s="234"/>
      <c r="I114" s="234"/>
      <c r="J114" s="234"/>
      <c r="K114" s="234"/>
      <c r="L114" s="234"/>
      <c r="M114" s="234"/>
      <c r="N114" s="234"/>
      <c r="O114" s="235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</row>
    <row r="115" spans="1:225">
      <c r="A115" s="25" t="s">
        <v>13</v>
      </c>
      <c r="B115" s="26" t="s">
        <v>13</v>
      </c>
      <c r="C115" s="190" t="s">
        <v>107</v>
      </c>
      <c r="D115" s="191"/>
      <c r="E115" s="191"/>
      <c r="F115" s="191"/>
      <c r="G115" s="191"/>
      <c r="H115" s="191"/>
      <c r="I115" s="191"/>
      <c r="J115" s="191"/>
      <c r="K115" s="191"/>
      <c r="L115" s="191"/>
      <c r="M115" s="191"/>
      <c r="N115" s="191"/>
      <c r="O115" s="192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</row>
    <row r="116" spans="1:225" ht="157.5">
      <c r="A116" s="214" t="s">
        <v>13</v>
      </c>
      <c r="B116" s="215" t="s">
        <v>13</v>
      </c>
      <c r="C116" s="216" t="s">
        <v>10</v>
      </c>
      <c r="D116" s="217" t="s">
        <v>108</v>
      </c>
      <c r="E116" s="211" t="s">
        <v>103</v>
      </c>
      <c r="F116" s="113" t="s">
        <v>127</v>
      </c>
      <c r="G116" s="114">
        <v>1.5</v>
      </c>
      <c r="H116" s="114"/>
      <c r="I116" s="115"/>
      <c r="J116" s="18"/>
      <c r="K116" s="18"/>
      <c r="L116" s="179" t="s">
        <v>168</v>
      </c>
      <c r="M116" s="154">
        <v>90</v>
      </c>
      <c r="N116" s="154"/>
      <c r="O116" s="154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</row>
    <row r="117" spans="1:225">
      <c r="A117" s="214"/>
      <c r="B117" s="215"/>
      <c r="C117" s="216"/>
      <c r="D117" s="217"/>
      <c r="E117" s="212"/>
      <c r="F117" s="99" t="s">
        <v>8</v>
      </c>
      <c r="G117" s="43">
        <f t="shared" ref="G117:K118" si="31">SUM(G116)</f>
        <v>1.5</v>
      </c>
      <c r="H117" s="43">
        <f t="shared" si="31"/>
        <v>0</v>
      </c>
      <c r="I117" s="43">
        <f t="shared" si="31"/>
        <v>0</v>
      </c>
      <c r="J117" s="43">
        <f t="shared" si="31"/>
        <v>0</v>
      </c>
      <c r="K117" s="43">
        <f t="shared" si="31"/>
        <v>0</v>
      </c>
      <c r="L117" s="218"/>
      <c r="M117" s="218"/>
      <c r="N117" s="218"/>
      <c r="O117" s="218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</row>
    <row r="118" spans="1:225">
      <c r="A118" s="44" t="s">
        <v>13</v>
      </c>
      <c r="B118" s="42" t="s">
        <v>13</v>
      </c>
      <c r="C118" s="300" t="s">
        <v>15</v>
      </c>
      <c r="D118" s="300"/>
      <c r="E118" s="300"/>
      <c r="F118" s="300"/>
      <c r="G118" s="22">
        <f t="shared" si="31"/>
        <v>1.5</v>
      </c>
      <c r="H118" s="22">
        <f t="shared" si="31"/>
        <v>0</v>
      </c>
      <c r="I118" s="22">
        <f t="shared" si="31"/>
        <v>0</v>
      </c>
      <c r="J118" s="22">
        <f t="shared" si="31"/>
        <v>0</v>
      </c>
      <c r="K118" s="22">
        <f t="shared" si="31"/>
        <v>0</v>
      </c>
      <c r="L118" s="236"/>
      <c r="M118" s="236"/>
      <c r="N118" s="236"/>
      <c r="O118" s="236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</row>
    <row r="119" spans="1:225">
      <c r="A119" s="44" t="s">
        <v>13</v>
      </c>
      <c r="B119" s="42" t="s">
        <v>17</v>
      </c>
      <c r="C119" s="236" t="s">
        <v>109</v>
      </c>
      <c r="D119" s="236"/>
      <c r="E119" s="236"/>
      <c r="F119" s="236"/>
      <c r="G119" s="236"/>
      <c r="H119" s="236"/>
      <c r="I119" s="236"/>
      <c r="J119" s="236"/>
      <c r="K119" s="236"/>
      <c r="L119" s="236"/>
      <c r="M119" s="236"/>
      <c r="N119" s="236"/>
      <c r="O119" s="236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</row>
    <row r="120" spans="1:225" ht="84.75" customHeight="1">
      <c r="A120" s="214" t="s">
        <v>13</v>
      </c>
      <c r="B120" s="215" t="s">
        <v>17</v>
      </c>
      <c r="C120" s="216" t="s">
        <v>10</v>
      </c>
      <c r="D120" s="312" t="s">
        <v>166</v>
      </c>
      <c r="E120" s="211" t="s">
        <v>103</v>
      </c>
      <c r="F120" s="181" t="s">
        <v>127</v>
      </c>
      <c r="G120" s="52">
        <v>21.5</v>
      </c>
      <c r="H120" s="52">
        <v>26.4</v>
      </c>
      <c r="I120" s="96">
        <v>26.4</v>
      </c>
      <c r="J120" s="18">
        <v>31.6</v>
      </c>
      <c r="K120" s="18">
        <v>38</v>
      </c>
      <c r="L120" s="179" t="s">
        <v>167</v>
      </c>
      <c r="M120" s="169" t="s">
        <v>110</v>
      </c>
      <c r="N120" s="187" t="s">
        <v>110</v>
      </c>
      <c r="O120" s="187" t="s">
        <v>110</v>
      </c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</row>
    <row r="121" spans="1:225">
      <c r="A121" s="214"/>
      <c r="B121" s="215"/>
      <c r="C121" s="216"/>
      <c r="D121" s="312"/>
      <c r="E121" s="212"/>
      <c r="F121" s="99" t="s">
        <v>8</v>
      </c>
      <c r="G121" s="43">
        <f t="shared" ref="G121:H122" si="32">SUM(G120)</f>
        <v>21.5</v>
      </c>
      <c r="H121" s="43">
        <f t="shared" si="32"/>
        <v>26.4</v>
      </c>
      <c r="I121" s="43">
        <f>SUM(I120)</f>
        <v>26.4</v>
      </c>
      <c r="J121" s="43">
        <f t="shared" ref="I121:K122" si="33">SUM(J120)</f>
        <v>31.6</v>
      </c>
      <c r="K121" s="43">
        <f t="shared" si="33"/>
        <v>38</v>
      </c>
      <c r="L121" s="213"/>
      <c r="M121" s="213"/>
      <c r="N121" s="213"/>
      <c r="O121" s="213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</row>
    <row r="122" spans="1:225">
      <c r="A122" s="44" t="s">
        <v>13</v>
      </c>
      <c r="B122" s="42" t="s">
        <v>17</v>
      </c>
      <c r="C122" s="300" t="s">
        <v>15</v>
      </c>
      <c r="D122" s="300"/>
      <c r="E122" s="300"/>
      <c r="F122" s="300"/>
      <c r="G122" s="22">
        <f t="shared" si="32"/>
        <v>21.5</v>
      </c>
      <c r="H122" s="22">
        <f t="shared" si="32"/>
        <v>26.4</v>
      </c>
      <c r="I122" s="22">
        <f t="shared" si="33"/>
        <v>26.4</v>
      </c>
      <c r="J122" s="22">
        <f t="shared" si="33"/>
        <v>31.6</v>
      </c>
      <c r="K122" s="22">
        <f t="shared" si="33"/>
        <v>38</v>
      </c>
      <c r="L122" s="236"/>
      <c r="M122" s="236"/>
      <c r="N122" s="236"/>
      <c r="O122" s="236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</row>
    <row r="123" spans="1:225">
      <c r="A123" s="44" t="s">
        <v>13</v>
      </c>
      <c r="B123" s="379" t="s">
        <v>16</v>
      </c>
      <c r="C123" s="379"/>
      <c r="D123" s="379"/>
      <c r="E123" s="379"/>
      <c r="F123" s="379"/>
      <c r="G123" s="146">
        <f>SUM(G118+G122)</f>
        <v>23</v>
      </c>
      <c r="H123" s="146">
        <f>SUM(H118+H122)</f>
        <v>26.4</v>
      </c>
      <c r="I123" s="146">
        <f t="shared" ref="I123:K123" si="34">SUM(I118+I122)</f>
        <v>26.4</v>
      </c>
      <c r="J123" s="146">
        <f t="shared" si="34"/>
        <v>31.6</v>
      </c>
      <c r="K123" s="146">
        <f t="shared" si="34"/>
        <v>38</v>
      </c>
      <c r="L123" s="380"/>
      <c r="M123" s="380"/>
      <c r="N123" s="380"/>
      <c r="O123" s="380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</row>
    <row r="124" spans="1:225" ht="21" customHeight="1">
      <c r="A124" s="193" t="s">
        <v>18</v>
      </c>
      <c r="B124" s="194"/>
      <c r="C124" s="194"/>
      <c r="D124" s="194"/>
      <c r="E124" s="194"/>
      <c r="F124" s="195"/>
      <c r="G124" s="23">
        <f>G123+G113</f>
        <v>7103.9000000000005</v>
      </c>
      <c r="H124" s="23">
        <f>H123+H113</f>
        <v>6252.7999999999993</v>
      </c>
      <c r="I124" s="23">
        <f>I123+I113</f>
        <v>5297.3999999999987</v>
      </c>
      <c r="J124" s="23">
        <f>J123+J113</f>
        <v>5431.5</v>
      </c>
      <c r="K124" s="23">
        <f>K123+K113</f>
        <v>5107</v>
      </c>
      <c r="L124" s="381"/>
      <c r="M124" s="381"/>
      <c r="N124" s="381"/>
      <c r="O124" s="381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</row>
    <row r="125" spans="1:225" hidden="1">
      <c r="A125" s="62"/>
      <c r="B125" s="63"/>
      <c r="C125" s="63"/>
      <c r="D125" s="63"/>
      <c r="E125" s="64" t="s">
        <v>111</v>
      </c>
      <c r="F125" s="63"/>
      <c r="G125" s="65">
        <f>SUM(G27,G38,G40,G43,G45,G49,G51,G77,G79,G88,G90,G92,G95,G98,G102,G71)</f>
        <v>184.19999999999996</v>
      </c>
      <c r="H125" s="65"/>
      <c r="I125" s="65">
        <f t="shared" ref="I125:K125" si="35">SUM(I27,I38,I40,I43,I45,I49,I51,I77,I79,I88,I90,I92,I95,I98,I102,I71)</f>
        <v>264.70000000000005</v>
      </c>
      <c r="J125" s="65">
        <f t="shared" si="35"/>
        <v>288</v>
      </c>
      <c r="K125" s="65">
        <f t="shared" si="35"/>
        <v>286</v>
      </c>
      <c r="L125" s="170"/>
      <c r="M125" s="171"/>
      <c r="N125" s="172"/>
      <c r="O125" s="172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</row>
    <row r="126" spans="1:225" hidden="1">
      <c r="A126" s="62"/>
      <c r="B126" s="63"/>
      <c r="C126" s="63"/>
      <c r="D126" s="63"/>
      <c r="E126" s="64"/>
      <c r="F126" s="63"/>
      <c r="G126" s="65"/>
      <c r="H126" s="65"/>
      <c r="I126" s="65"/>
      <c r="J126" s="65"/>
      <c r="K126" s="65"/>
      <c r="L126" s="170"/>
      <c r="M126" s="171"/>
      <c r="N126" s="172"/>
      <c r="O126" s="172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</row>
    <row r="127" spans="1:225" hidden="1">
      <c r="A127" s="37"/>
      <c r="B127" s="37"/>
      <c r="C127" s="37"/>
      <c r="D127" s="37"/>
      <c r="E127" s="86" t="s">
        <v>123</v>
      </c>
      <c r="F127" s="105" t="s">
        <v>12</v>
      </c>
      <c r="G127" s="66">
        <f>SUM(G22+G27+G31+G38+G40+G43+G45+G49+G51+G53+G57+G62+G70+G75+G77+G79+G84+G88+G90+G92+G95+G98+G102+G104+G116+G120)</f>
        <v>3748.2999999999993</v>
      </c>
      <c r="H127" s="66">
        <f>SUM(H22+H27+H31+H38+H40+H43+H45+H49+H51+H53+H57+H62+H70+H75+H77+H79+H84+H88+H90+H92+H95+H98+H102+H104+H116+H120)</f>
        <v>4142</v>
      </c>
      <c r="I127" s="79">
        <f t="shared" ref="I127:K127" si="36">SUM(I22+I27+I31+I38+I40+I43+I45+I49+I51+I53+I57+I62+I70+I75+I77+I79+I84+I88+I90+I92+I95+I98+I102+I104+I116+I120)</f>
        <v>4152.0999999999995</v>
      </c>
      <c r="J127" s="66">
        <f t="shared" si="36"/>
        <v>3866.5</v>
      </c>
      <c r="K127" s="66">
        <f t="shared" si="36"/>
        <v>3681</v>
      </c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</row>
    <row r="128" spans="1:225" hidden="1">
      <c r="A128" s="37"/>
      <c r="B128" s="37"/>
      <c r="C128" s="37"/>
      <c r="D128" s="37"/>
      <c r="E128" s="86" t="s">
        <v>144</v>
      </c>
      <c r="F128" s="106" t="s">
        <v>23</v>
      </c>
      <c r="G128" s="67">
        <f>SUM(G23+G28+G41+G54+G64+G71+G81+G105)</f>
        <v>1172.0000000000002</v>
      </c>
      <c r="H128" s="67">
        <f>SUM(H23+H28+H41+H54+H64+H71+H81+H105)</f>
        <v>696.80000000000007</v>
      </c>
      <c r="I128" s="80">
        <f t="shared" ref="I128:K128" si="37">SUM(I23+I28+I41+I54+I64+I71+I81+I105)</f>
        <v>682.40000000000009</v>
      </c>
      <c r="J128" s="67">
        <f t="shared" si="37"/>
        <v>0</v>
      </c>
      <c r="K128" s="67">
        <f t="shared" si="37"/>
        <v>0</v>
      </c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</row>
    <row r="129" spans="1:225" hidden="1">
      <c r="A129" s="37"/>
      <c r="B129" s="37"/>
      <c r="C129" s="37"/>
      <c r="D129" s="37"/>
      <c r="E129" s="86" t="s">
        <v>145</v>
      </c>
      <c r="F129" s="107" t="s">
        <v>43</v>
      </c>
      <c r="G129" s="68">
        <f>SUM(G24+G29+G65+G73+G58)</f>
        <v>100.1</v>
      </c>
      <c r="H129" s="68">
        <f>SUM(H24+H29+H65+H73+H58)</f>
        <v>49</v>
      </c>
      <c r="I129" s="81">
        <f>SUM(I24+I29+I65+I73+I58)</f>
        <v>47.1</v>
      </c>
      <c r="J129" s="68">
        <f>SUM(J24+J29+J65+J74+J58)</f>
        <v>0</v>
      </c>
      <c r="K129" s="68">
        <f>SUM(K24+K29+K65+K74+K58)</f>
        <v>0</v>
      </c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</row>
    <row r="130" spans="1:225" hidden="1">
      <c r="A130" s="37"/>
      <c r="B130" s="37"/>
      <c r="C130" s="37"/>
      <c r="D130" s="37"/>
      <c r="E130" s="86" t="s">
        <v>146</v>
      </c>
      <c r="F130" s="107" t="s">
        <v>41</v>
      </c>
      <c r="G130" s="68">
        <f>G74</f>
        <v>2.5</v>
      </c>
      <c r="H130" s="68">
        <f>H74</f>
        <v>2</v>
      </c>
      <c r="I130" s="81">
        <f>I74</f>
        <v>2.8</v>
      </c>
      <c r="J130" s="68">
        <f>J74</f>
        <v>0</v>
      </c>
      <c r="K130" s="68">
        <f>K74</f>
        <v>0</v>
      </c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</row>
    <row r="131" spans="1:225" hidden="1">
      <c r="A131" s="37"/>
      <c r="B131" s="37"/>
      <c r="C131" s="37"/>
      <c r="D131" s="37"/>
      <c r="E131" s="86" t="s">
        <v>144</v>
      </c>
      <c r="F131" s="107" t="s">
        <v>42</v>
      </c>
      <c r="G131" s="68">
        <f>G73</f>
        <v>0</v>
      </c>
      <c r="H131" s="68">
        <f>H73</f>
        <v>0</v>
      </c>
      <c r="I131" s="81">
        <f>I73</f>
        <v>0</v>
      </c>
      <c r="J131" s="68">
        <f>J73</f>
        <v>0</v>
      </c>
      <c r="K131" s="68">
        <f>K73</f>
        <v>0</v>
      </c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</row>
    <row r="132" spans="1:225" hidden="1">
      <c r="A132" s="39"/>
      <c r="B132" s="39"/>
      <c r="C132" s="39"/>
      <c r="D132" s="39"/>
      <c r="E132" s="90" t="s">
        <v>125</v>
      </c>
      <c r="F132" s="107" t="s">
        <v>44</v>
      </c>
      <c r="G132" s="68">
        <f>SUM(G34+G55+G63+G82+G106)</f>
        <v>2081</v>
      </c>
      <c r="H132" s="68">
        <f>SUM(H34+H55+H63+H82+H106)</f>
        <v>1360</v>
      </c>
      <c r="I132" s="81">
        <f>SUM(I34+I55+I63+I82+I106)</f>
        <v>410</v>
      </c>
      <c r="J132" s="68">
        <f>SUM(J34+J55+J63+J82+J106)</f>
        <v>1565</v>
      </c>
      <c r="K132" s="68">
        <f>SUM(K34+K55+K63+K82+K106)</f>
        <v>1426</v>
      </c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</row>
    <row r="133" spans="1:225" hidden="1">
      <c r="A133" s="39"/>
      <c r="B133" s="39"/>
      <c r="C133" s="39"/>
      <c r="D133" s="39"/>
      <c r="E133" s="90" t="s">
        <v>144</v>
      </c>
      <c r="F133" s="107" t="s">
        <v>116</v>
      </c>
      <c r="G133" s="68">
        <f>SUM(G83)</f>
        <v>0</v>
      </c>
      <c r="H133" s="68">
        <f>SUM(H83)</f>
        <v>3</v>
      </c>
      <c r="I133" s="81">
        <f t="shared" ref="I133:K133" si="38">SUM(I83)</f>
        <v>3</v>
      </c>
      <c r="J133" s="68">
        <f t="shared" si="38"/>
        <v>0</v>
      </c>
      <c r="K133" s="68">
        <f t="shared" si="38"/>
        <v>0</v>
      </c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</row>
    <row r="134" spans="1:225" hidden="1">
      <c r="A134" s="39"/>
      <c r="B134" s="39"/>
      <c r="C134" s="39"/>
      <c r="D134" s="39"/>
      <c r="E134" s="87"/>
      <c r="F134" s="108" t="s">
        <v>47</v>
      </c>
      <c r="G134" s="69">
        <f>SUM(G127:G133)</f>
        <v>7103.9</v>
      </c>
      <c r="H134" s="69">
        <f>SUM(H127:H133)</f>
        <v>6252.8</v>
      </c>
      <c r="I134" s="69">
        <f t="shared" ref="I134:K134" si="39">SUM(I127:I133)</f>
        <v>5297.4000000000005</v>
      </c>
      <c r="J134" s="69">
        <f t="shared" si="39"/>
        <v>5431.5</v>
      </c>
      <c r="K134" s="69">
        <f t="shared" si="39"/>
        <v>5107</v>
      </c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</row>
    <row r="135" spans="1:225" s="94" customFormat="1" hidden="1">
      <c r="A135" s="92"/>
      <c r="B135" s="92"/>
      <c r="C135" s="92"/>
      <c r="D135" s="92"/>
      <c r="E135" s="92"/>
      <c r="F135" s="109"/>
      <c r="G135" s="93"/>
      <c r="H135" s="93"/>
      <c r="I135" s="93"/>
      <c r="J135" s="93"/>
      <c r="K135" s="93"/>
      <c r="L135" s="170"/>
      <c r="M135" s="172"/>
      <c r="N135" s="172"/>
      <c r="O135" s="172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  <c r="AY135" s="55"/>
      <c r="AZ135" s="55"/>
      <c r="BA135" s="55"/>
      <c r="BB135" s="55"/>
      <c r="BC135" s="55"/>
      <c r="BD135" s="55"/>
      <c r="BE135" s="55"/>
      <c r="BF135" s="55"/>
      <c r="BG135" s="55"/>
      <c r="BH135" s="55"/>
      <c r="BI135" s="55"/>
      <c r="BJ135" s="55"/>
      <c r="BK135" s="55"/>
      <c r="BL135" s="55"/>
      <c r="BM135" s="55"/>
      <c r="BN135" s="55"/>
      <c r="BO135" s="55"/>
      <c r="BP135" s="55"/>
      <c r="BQ135" s="55"/>
      <c r="BR135" s="55"/>
      <c r="BS135" s="55"/>
      <c r="BT135" s="55"/>
      <c r="BU135" s="55"/>
      <c r="BV135" s="55"/>
      <c r="BW135" s="55"/>
      <c r="BX135" s="55"/>
      <c r="BY135" s="55"/>
      <c r="BZ135" s="55"/>
      <c r="CA135" s="55"/>
      <c r="CB135" s="55"/>
      <c r="CC135" s="55"/>
      <c r="CD135" s="55"/>
      <c r="CE135" s="55"/>
      <c r="CF135" s="55"/>
      <c r="CG135" s="55"/>
      <c r="CH135" s="55"/>
      <c r="CI135" s="55"/>
      <c r="CJ135" s="55"/>
      <c r="CK135" s="55"/>
      <c r="CL135" s="55"/>
      <c r="CM135" s="55"/>
      <c r="CN135" s="55"/>
      <c r="CO135" s="55"/>
      <c r="CP135" s="55"/>
      <c r="CQ135" s="55"/>
      <c r="CR135" s="55"/>
      <c r="CS135" s="55"/>
      <c r="CT135" s="55"/>
      <c r="CU135" s="55"/>
      <c r="CV135" s="55"/>
      <c r="CW135" s="55"/>
      <c r="CX135" s="55"/>
      <c r="CY135" s="55"/>
      <c r="CZ135" s="55"/>
      <c r="DA135" s="55"/>
      <c r="DB135" s="55"/>
      <c r="DC135" s="55"/>
      <c r="DD135" s="55"/>
      <c r="DE135" s="55"/>
      <c r="DF135" s="55"/>
      <c r="DG135" s="55"/>
      <c r="DH135" s="55"/>
      <c r="DI135" s="55"/>
      <c r="DJ135" s="55"/>
      <c r="DK135" s="55"/>
      <c r="DL135" s="55"/>
      <c r="DM135" s="55"/>
      <c r="DN135" s="55"/>
      <c r="DO135" s="55"/>
      <c r="DP135" s="55"/>
      <c r="DQ135" s="55"/>
      <c r="DR135" s="55"/>
      <c r="DS135" s="55"/>
      <c r="DT135" s="55"/>
      <c r="DU135" s="55"/>
      <c r="DV135" s="55"/>
      <c r="DW135" s="55"/>
      <c r="DX135" s="55"/>
      <c r="DY135" s="55"/>
      <c r="DZ135" s="55"/>
      <c r="EA135" s="55"/>
      <c r="EB135" s="55"/>
      <c r="EC135" s="55"/>
      <c r="ED135" s="55"/>
      <c r="EE135" s="55"/>
      <c r="EF135" s="55"/>
      <c r="EG135" s="55"/>
      <c r="EH135" s="55"/>
      <c r="EI135" s="55"/>
      <c r="EJ135" s="55"/>
      <c r="EK135" s="55"/>
      <c r="EL135" s="55"/>
      <c r="EM135" s="55"/>
      <c r="EN135" s="55"/>
      <c r="EO135" s="55"/>
      <c r="EP135" s="55"/>
      <c r="EQ135" s="55"/>
      <c r="ER135" s="55"/>
      <c r="ES135" s="55"/>
      <c r="ET135" s="55"/>
      <c r="EU135" s="55"/>
      <c r="EV135" s="55"/>
      <c r="EW135" s="55"/>
      <c r="EX135" s="55"/>
      <c r="EY135" s="55"/>
      <c r="EZ135" s="55"/>
      <c r="FA135" s="55"/>
      <c r="FB135" s="55"/>
      <c r="FC135" s="55"/>
      <c r="FD135" s="55"/>
      <c r="FE135" s="55"/>
      <c r="FF135" s="55"/>
      <c r="FG135" s="55"/>
      <c r="FH135" s="55"/>
      <c r="FI135" s="55"/>
      <c r="FJ135" s="55"/>
      <c r="FK135" s="55"/>
      <c r="FL135" s="55"/>
      <c r="FM135" s="55"/>
      <c r="FN135" s="55"/>
      <c r="FO135" s="55"/>
      <c r="FP135" s="55"/>
      <c r="FQ135" s="55"/>
      <c r="FR135" s="55"/>
      <c r="FS135" s="55"/>
      <c r="FT135" s="55"/>
      <c r="FU135" s="55"/>
      <c r="FV135" s="55"/>
      <c r="FW135" s="55"/>
      <c r="FX135" s="55"/>
      <c r="FY135" s="55"/>
      <c r="FZ135" s="55"/>
      <c r="GA135" s="55"/>
      <c r="GB135" s="55"/>
      <c r="GC135" s="55"/>
      <c r="GD135" s="55"/>
      <c r="GE135" s="55"/>
      <c r="GF135" s="55"/>
      <c r="GG135" s="55"/>
      <c r="GH135" s="55"/>
      <c r="GI135" s="55"/>
      <c r="GJ135" s="55"/>
      <c r="GK135" s="55"/>
      <c r="GL135" s="55"/>
      <c r="GM135" s="55"/>
      <c r="GN135" s="55"/>
      <c r="GO135" s="55"/>
      <c r="GP135" s="55"/>
      <c r="GQ135" s="55"/>
      <c r="GR135" s="55"/>
    </row>
    <row r="136" spans="1:225" s="94" customFormat="1">
      <c r="A136" s="92"/>
      <c r="B136" s="92"/>
      <c r="C136" s="92"/>
      <c r="D136" s="92"/>
      <c r="E136" s="92"/>
      <c r="F136" s="109"/>
      <c r="G136" s="93"/>
      <c r="H136" s="93"/>
      <c r="I136" s="93"/>
      <c r="J136" s="93"/>
      <c r="K136" s="93"/>
      <c r="L136" s="170"/>
      <c r="M136" s="172"/>
      <c r="N136" s="172"/>
      <c r="O136" s="172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  <c r="BI136" s="55"/>
      <c r="BJ136" s="55"/>
      <c r="BK136" s="55"/>
      <c r="BL136" s="55"/>
      <c r="BM136" s="55"/>
      <c r="BN136" s="55"/>
      <c r="BO136" s="55"/>
      <c r="BP136" s="55"/>
      <c r="BQ136" s="55"/>
      <c r="BR136" s="55"/>
      <c r="BS136" s="55"/>
      <c r="BT136" s="55"/>
      <c r="BU136" s="55"/>
      <c r="BV136" s="55"/>
      <c r="BW136" s="55"/>
      <c r="BX136" s="55"/>
      <c r="BY136" s="55"/>
      <c r="BZ136" s="55"/>
      <c r="CA136" s="55"/>
      <c r="CB136" s="55"/>
      <c r="CC136" s="55"/>
      <c r="CD136" s="55"/>
      <c r="CE136" s="55"/>
      <c r="CF136" s="55"/>
      <c r="CG136" s="55"/>
      <c r="CH136" s="55"/>
      <c r="CI136" s="55"/>
      <c r="CJ136" s="55"/>
      <c r="CK136" s="55"/>
      <c r="CL136" s="55"/>
      <c r="CM136" s="55"/>
      <c r="CN136" s="55"/>
      <c r="CO136" s="55"/>
      <c r="CP136" s="55"/>
      <c r="CQ136" s="55"/>
      <c r="CR136" s="55"/>
      <c r="CS136" s="55"/>
      <c r="CT136" s="55"/>
      <c r="CU136" s="55"/>
      <c r="CV136" s="55"/>
      <c r="CW136" s="55"/>
      <c r="CX136" s="55"/>
      <c r="CY136" s="55"/>
      <c r="CZ136" s="55"/>
      <c r="DA136" s="55"/>
      <c r="DB136" s="55"/>
      <c r="DC136" s="55"/>
      <c r="DD136" s="55"/>
      <c r="DE136" s="55"/>
      <c r="DF136" s="55"/>
      <c r="DG136" s="55"/>
      <c r="DH136" s="55"/>
      <c r="DI136" s="55"/>
      <c r="DJ136" s="55"/>
      <c r="DK136" s="55"/>
      <c r="DL136" s="55"/>
      <c r="DM136" s="55"/>
      <c r="DN136" s="55"/>
      <c r="DO136" s="55"/>
      <c r="DP136" s="55"/>
      <c r="DQ136" s="55"/>
      <c r="DR136" s="55"/>
      <c r="DS136" s="55"/>
      <c r="DT136" s="55"/>
      <c r="DU136" s="55"/>
      <c r="DV136" s="55"/>
      <c r="DW136" s="55"/>
      <c r="DX136" s="55"/>
      <c r="DY136" s="55"/>
      <c r="DZ136" s="55"/>
      <c r="EA136" s="55"/>
      <c r="EB136" s="55"/>
      <c r="EC136" s="55"/>
      <c r="ED136" s="55"/>
      <c r="EE136" s="55"/>
      <c r="EF136" s="55"/>
      <c r="EG136" s="55"/>
      <c r="EH136" s="55"/>
      <c r="EI136" s="55"/>
      <c r="EJ136" s="55"/>
      <c r="EK136" s="55"/>
      <c r="EL136" s="55"/>
      <c r="EM136" s="55"/>
      <c r="EN136" s="55"/>
      <c r="EO136" s="55"/>
      <c r="EP136" s="55"/>
      <c r="EQ136" s="55"/>
      <c r="ER136" s="55"/>
      <c r="ES136" s="55"/>
      <c r="ET136" s="55"/>
      <c r="EU136" s="55"/>
      <c r="EV136" s="55"/>
      <c r="EW136" s="55"/>
      <c r="EX136" s="55"/>
      <c r="EY136" s="55"/>
      <c r="EZ136" s="55"/>
      <c r="FA136" s="55"/>
      <c r="FB136" s="55"/>
      <c r="FC136" s="55"/>
      <c r="FD136" s="55"/>
      <c r="FE136" s="55"/>
      <c r="FF136" s="55"/>
      <c r="FG136" s="55"/>
      <c r="FH136" s="55"/>
      <c r="FI136" s="55"/>
      <c r="FJ136" s="55"/>
      <c r="FK136" s="55"/>
      <c r="FL136" s="55"/>
      <c r="FM136" s="55"/>
      <c r="FN136" s="55"/>
      <c r="FO136" s="55"/>
      <c r="FP136" s="55"/>
      <c r="FQ136" s="55"/>
      <c r="FR136" s="55"/>
      <c r="FS136" s="55"/>
      <c r="FT136" s="55"/>
      <c r="FU136" s="55"/>
      <c r="FV136" s="55"/>
      <c r="FW136" s="55"/>
      <c r="FX136" s="55"/>
      <c r="FY136" s="55"/>
      <c r="FZ136" s="55"/>
      <c r="GA136" s="55"/>
      <c r="GB136" s="55"/>
      <c r="GC136" s="55"/>
      <c r="GD136" s="55"/>
      <c r="GE136" s="55"/>
      <c r="GF136" s="55"/>
      <c r="GG136" s="55"/>
      <c r="GH136" s="55"/>
      <c r="GI136" s="55"/>
      <c r="GJ136" s="55"/>
      <c r="GK136" s="55"/>
      <c r="GL136" s="55"/>
      <c r="GM136" s="55"/>
      <c r="GN136" s="55"/>
      <c r="GO136" s="55"/>
      <c r="GP136" s="55"/>
      <c r="GQ136" s="55"/>
      <c r="GR136" s="55"/>
    </row>
    <row r="137" spans="1:225">
      <c r="A137" s="210" t="s">
        <v>48</v>
      </c>
      <c r="B137" s="210"/>
      <c r="C137" s="210"/>
      <c r="D137" s="210"/>
      <c r="E137" s="210"/>
      <c r="F137" s="210"/>
      <c r="G137" s="210"/>
      <c r="H137" s="210"/>
      <c r="I137" s="210"/>
      <c r="J137" s="210"/>
      <c r="K137" s="210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</row>
    <row r="138" spans="1:225">
      <c r="A138" s="30"/>
      <c r="B138" s="30"/>
      <c r="C138" s="30"/>
      <c r="D138" s="30"/>
      <c r="E138" s="30"/>
      <c r="F138" s="110"/>
      <c r="G138" s="70"/>
      <c r="H138" s="70"/>
      <c r="I138" s="71"/>
      <c r="J138" s="196" t="s">
        <v>24</v>
      </c>
      <c r="K138" s="196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</row>
    <row r="139" spans="1:225" ht="51">
      <c r="A139" s="150" t="s">
        <v>147</v>
      </c>
      <c r="B139" s="378" t="s">
        <v>49</v>
      </c>
      <c r="C139" s="378"/>
      <c r="D139" s="378"/>
      <c r="E139" s="378"/>
      <c r="F139" s="378"/>
      <c r="G139" s="14" t="s">
        <v>152</v>
      </c>
      <c r="H139" s="14" t="s">
        <v>122</v>
      </c>
      <c r="I139" s="97" t="s">
        <v>121</v>
      </c>
      <c r="J139" s="6" t="s">
        <v>32</v>
      </c>
      <c r="K139" s="6" t="s">
        <v>38</v>
      </c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</row>
    <row r="140" spans="1:225">
      <c r="A140" s="72" t="s">
        <v>19</v>
      </c>
      <c r="B140" s="377" t="s">
        <v>148</v>
      </c>
      <c r="C140" s="377"/>
      <c r="D140" s="377"/>
      <c r="E140" s="377"/>
      <c r="F140" s="121"/>
      <c r="G140" s="7">
        <f>SUM(G141:G151)</f>
        <v>7103.9</v>
      </c>
      <c r="H140" s="7">
        <f>SUM(H141:H151)</f>
        <v>6252.8</v>
      </c>
      <c r="I140" s="7">
        <f>SUM(I141:I151)</f>
        <v>5297.4</v>
      </c>
      <c r="J140" s="7">
        <f>SUM(J141:J151)</f>
        <v>5431.5</v>
      </c>
      <c r="K140" s="7">
        <f>SUM(K141:K151)</f>
        <v>5107</v>
      </c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</row>
    <row r="141" spans="1:225">
      <c r="A141" s="10" t="s">
        <v>127</v>
      </c>
      <c r="B141" s="197" t="s">
        <v>30</v>
      </c>
      <c r="C141" s="198"/>
      <c r="D141" s="198"/>
      <c r="E141" s="198"/>
      <c r="F141" s="199"/>
      <c r="G141" s="16">
        <f>G127</f>
        <v>3748.2999999999993</v>
      </c>
      <c r="H141" s="16">
        <f t="shared" ref="H141:K141" si="40">H127</f>
        <v>4142</v>
      </c>
      <c r="I141" s="11">
        <f t="shared" si="40"/>
        <v>4152.0999999999995</v>
      </c>
      <c r="J141" s="16">
        <f t="shared" si="40"/>
        <v>3866.5</v>
      </c>
      <c r="K141" s="16">
        <f t="shared" si="40"/>
        <v>3681</v>
      </c>
      <c r="M141" s="173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</row>
    <row r="142" spans="1:225">
      <c r="A142" s="84" t="s">
        <v>128</v>
      </c>
      <c r="B142" s="197" t="s">
        <v>133</v>
      </c>
      <c r="C142" s="198"/>
      <c r="D142" s="198"/>
      <c r="E142" s="198"/>
      <c r="F142" s="199"/>
      <c r="G142" s="15"/>
      <c r="H142" s="15"/>
      <c r="I142" s="12"/>
      <c r="J142" s="27"/>
      <c r="K142" s="27"/>
      <c r="M142" s="173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</row>
    <row r="143" spans="1:225">
      <c r="A143" s="84" t="s">
        <v>129</v>
      </c>
      <c r="B143" s="197" t="s">
        <v>134</v>
      </c>
      <c r="C143" s="198"/>
      <c r="D143" s="198"/>
      <c r="E143" s="198"/>
      <c r="F143" s="199"/>
      <c r="G143" s="16"/>
      <c r="H143" s="16"/>
      <c r="I143" s="11"/>
      <c r="J143" s="8"/>
      <c r="K143" s="8"/>
      <c r="M143" s="17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</row>
    <row r="144" spans="1:225">
      <c r="A144" s="84" t="s">
        <v>130</v>
      </c>
      <c r="B144" s="197" t="s">
        <v>135</v>
      </c>
      <c r="C144" s="198"/>
      <c r="D144" s="198"/>
      <c r="E144" s="198"/>
      <c r="F144" s="199"/>
      <c r="G144" s="15"/>
      <c r="H144" s="15"/>
      <c r="I144" s="12"/>
      <c r="J144" s="27"/>
      <c r="K144" s="27"/>
      <c r="M144" s="173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</row>
    <row r="145" spans="1:225">
      <c r="A145" s="84" t="s">
        <v>124</v>
      </c>
      <c r="B145" s="203" t="s">
        <v>136</v>
      </c>
      <c r="C145" s="198"/>
      <c r="D145" s="198"/>
      <c r="E145" s="198"/>
      <c r="F145" s="199"/>
      <c r="G145" s="16">
        <f>G129</f>
        <v>100.1</v>
      </c>
      <c r="H145" s="16">
        <f t="shared" ref="H145:K145" si="41">H129</f>
        <v>49</v>
      </c>
      <c r="I145" s="11">
        <f t="shared" si="41"/>
        <v>47.1</v>
      </c>
      <c r="J145" s="16">
        <f t="shared" si="41"/>
        <v>0</v>
      </c>
      <c r="K145" s="16">
        <f t="shared" si="41"/>
        <v>0</v>
      </c>
      <c r="M145" s="173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</row>
    <row r="146" spans="1:225">
      <c r="A146" s="84" t="s">
        <v>131</v>
      </c>
      <c r="B146" s="197" t="s">
        <v>137</v>
      </c>
      <c r="C146" s="198"/>
      <c r="D146" s="198"/>
      <c r="E146" s="198"/>
      <c r="F146" s="199"/>
      <c r="G146" s="16"/>
      <c r="H146" s="16"/>
      <c r="I146" s="11"/>
      <c r="J146" s="8"/>
      <c r="K146" s="8"/>
      <c r="M146" s="173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</row>
    <row r="147" spans="1:225">
      <c r="A147" s="84" t="s">
        <v>132</v>
      </c>
      <c r="B147" s="203" t="s">
        <v>138</v>
      </c>
      <c r="C147" s="198"/>
      <c r="D147" s="198"/>
      <c r="E147" s="198"/>
      <c r="F147" s="199"/>
      <c r="G147" s="15"/>
      <c r="H147" s="15"/>
      <c r="I147" s="12"/>
      <c r="J147" s="27"/>
      <c r="K147" s="27"/>
      <c r="M147" s="173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</row>
    <row r="148" spans="1:225">
      <c r="A148" s="84" t="s">
        <v>125</v>
      </c>
      <c r="B148" s="197" t="s">
        <v>139</v>
      </c>
      <c r="C148" s="198"/>
      <c r="D148" s="198"/>
      <c r="E148" s="198"/>
      <c r="F148" s="199"/>
      <c r="G148" s="16">
        <f>G132</f>
        <v>2081</v>
      </c>
      <c r="H148" s="16">
        <f t="shared" ref="H148:K148" si="42">H132</f>
        <v>1360</v>
      </c>
      <c r="I148" s="11">
        <f t="shared" si="42"/>
        <v>410</v>
      </c>
      <c r="J148" s="16">
        <f t="shared" si="42"/>
        <v>1565</v>
      </c>
      <c r="K148" s="16">
        <f t="shared" si="42"/>
        <v>1426</v>
      </c>
      <c r="M148" s="173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</row>
    <row r="149" spans="1:225">
      <c r="A149" s="84" t="s">
        <v>126</v>
      </c>
      <c r="B149" s="197" t="s">
        <v>140</v>
      </c>
      <c r="C149" s="198"/>
      <c r="D149" s="198"/>
      <c r="E149" s="198"/>
      <c r="F149" s="199"/>
      <c r="G149" s="16">
        <f>G130</f>
        <v>2.5</v>
      </c>
      <c r="H149" s="16">
        <f t="shared" ref="H149:K149" si="43">H130</f>
        <v>2</v>
      </c>
      <c r="I149" s="11">
        <f t="shared" si="43"/>
        <v>2.8</v>
      </c>
      <c r="J149" s="16">
        <f t="shared" si="43"/>
        <v>0</v>
      </c>
      <c r="K149" s="16">
        <f t="shared" si="43"/>
        <v>0</v>
      </c>
      <c r="M149" s="173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</row>
    <row r="150" spans="1:225">
      <c r="A150" s="84" t="s">
        <v>25</v>
      </c>
      <c r="B150" s="203" t="s">
        <v>149</v>
      </c>
      <c r="C150" s="375"/>
      <c r="D150" s="375"/>
      <c r="E150" s="375"/>
      <c r="F150" s="376"/>
      <c r="G150" s="16">
        <f>G131+G133+G128</f>
        <v>1172.0000000000002</v>
      </c>
      <c r="H150" s="16">
        <f t="shared" ref="H150:K150" si="44">H131+H133+H128</f>
        <v>699.80000000000007</v>
      </c>
      <c r="I150" s="11">
        <f t="shared" si="44"/>
        <v>685.40000000000009</v>
      </c>
      <c r="J150" s="16">
        <f t="shared" si="44"/>
        <v>0</v>
      </c>
      <c r="K150" s="16">
        <f t="shared" si="44"/>
        <v>0</v>
      </c>
      <c r="M150" s="173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</row>
    <row r="151" spans="1:225">
      <c r="A151" s="89" t="s">
        <v>20</v>
      </c>
      <c r="B151" s="204" t="s">
        <v>150</v>
      </c>
      <c r="C151" s="205"/>
      <c r="D151" s="205"/>
      <c r="E151" s="205"/>
      <c r="F151" s="206"/>
      <c r="G151" s="7">
        <f>G152+G154</f>
        <v>0</v>
      </c>
      <c r="H151" s="7">
        <f t="shared" ref="H151:K151" si="45">H152+H154</f>
        <v>0</v>
      </c>
      <c r="I151" s="7">
        <f t="shared" si="45"/>
        <v>0</v>
      </c>
      <c r="J151" s="7">
        <f t="shared" si="45"/>
        <v>0</v>
      </c>
      <c r="K151" s="7">
        <f t="shared" si="45"/>
        <v>0</v>
      </c>
      <c r="M151" s="173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</row>
    <row r="152" spans="1:225">
      <c r="A152" s="88" t="s">
        <v>141</v>
      </c>
      <c r="B152" s="207" t="s">
        <v>153</v>
      </c>
      <c r="C152" s="208"/>
      <c r="D152" s="208"/>
      <c r="E152" s="208"/>
      <c r="F152" s="209"/>
      <c r="G152" s="17"/>
      <c r="H152" s="17"/>
      <c r="I152" s="13"/>
      <c r="J152" s="17"/>
      <c r="K152" s="16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</row>
    <row r="153" spans="1:225">
      <c r="A153" s="91" t="s">
        <v>151</v>
      </c>
      <c r="B153" s="197" t="s">
        <v>142</v>
      </c>
      <c r="C153" s="198"/>
      <c r="D153" s="198"/>
      <c r="E153" s="198"/>
      <c r="F153" s="199"/>
      <c r="G153" s="15"/>
      <c r="H153" s="15"/>
      <c r="I153" s="12"/>
      <c r="J153" s="27"/>
      <c r="K153" s="27"/>
      <c r="L153" s="30"/>
      <c r="M153" s="174"/>
      <c r="N153" s="174"/>
      <c r="O153" s="174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</row>
    <row r="154" spans="1:225">
      <c r="A154" s="85" t="s">
        <v>143</v>
      </c>
      <c r="B154" s="197" t="s">
        <v>154</v>
      </c>
      <c r="C154" s="198"/>
      <c r="D154" s="198"/>
      <c r="E154" s="198"/>
      <c r="F154" s="199"/>
      <c r="G154" s="15"/>
      <c r="H154" s="15"/>
      <c r="I154" s="12"/>
      <c r="J154" s="27"/>
      <c r="K154" s="27"/>
      <c r="L154" s="30"/>
      <c r="M154" s="174"/>
      <c r="N154" s="174"/>
      <c r="O154" s="17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</row>
    <row r="155" spans="1:225">
      <c r="A155" s="200" t="s">
        <v>165</v>
      </c>
      <c r="B155" s="201"/>
      <c r="C155" s="201"/>
      <c r="D155" s="201"/>
      <c r="E155" s="201"/>
      <c r="F155" s="202"/>
      <c r="G155" s="9">
        <f>SUM(G140+G151)</f>
        <v>7103.9</v>
      </c>
      <c r="H155" s="9">
        <f t="shared" ref="H155:K155" si="46">SUM(H140+H151)</f>
        <v>6252.8</v>
      </c>
      <c r="I155" s="9">
        <f t="shared" si="46"/>
        <v>5297.4</v>
      </c>
      <c r="J155" s="9">
        <f t="shared" si="46"/>
        <v>5431.5</v>
      </c>
      <c r="K155" s="9">
        <f t="shared" si="46"/>
        <v>5107</v>
      </c>
    </row>
    <row r="156" spans="1:225">
      <c r="A156" s="39"/>
      <c r="B156" s="39"/>
      <c r="C156" s="39"/>
      <c r="D156" s="39"/>
      <c r="E156" s="40"/>
      <c r="G156" s="39"/>
      <c r="H156" s="39"/>
      <c r="I156" s="78"/>
      <c r="J156" s="41"/>
      <c r="K156" s="41"/>
    </row>
    <row r="157" spans="1:225">
      <c r="A157" s="39"/>
      <c r="B157" s="39"/>
      <c r="C157" s="39"/>
      <c r="D157" s="39"/>
      <c r="E157" s="40"/>
      <c r="G157" s="175"/>
      <c r="H157" s="175"/>
      <c r="I157" s="175"/>
      <c r="J157" s="175"/>
      <c r="K157" s="175"/>
    </row>
    <row r="158" spans="1:225">
      <c r="A158" s="39"/>
      <c r="B158" s="39"/>
      <c r="C158" s="39"/>
      <c r="D158" s="39"/>
      <c r="E158" s="40"/>
      <c r="G158" s="39"/>
      <c r="H158" s="39"/>
      <c r="I158" s="73"/>
      <c r="J158" s="41"/>
      <c r="K158" s="41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</row>
    <row r="159" spans="1:225">
      <c r="A159" s="39"/>
      <c r="B159" s="39"/>
      <c r="C159" s="39"/>
      <c r="D159" s="39"/>
      <c r="E159" s="40"/>
      <c r="G159" s="39"/>
      <c r="H159" s="39"/>
      <c r="I159" s="73"/>
      <c r="J159" s="41"/>
      <c r="K159" s="41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</row>
    <row r="160" spans="1:225">
      <c r="A160" s="39"/>
      <c r="B160" s="39"/>
      <c r="C160" s="39"/>
      <c r="D160" s="39"/>
      <c r="E160" s="40"/>
      <c r="G160" s="39"/>
      <c r="H160" s="39"/>
      <c r="I160" s="78"/>
      <c r="J160" s="41"/>
      <c r="K160" s="41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</row>
    <row r="161" spans="1:225">
      <c r="A161" s="39"/>
      <c r="B161" s="39"/>
      <c r="C161" s="39"/>
      <c r="D161" s="39"/>
      <c r="E161" s="40"/>
      <c r="G161" s="39"/>
      <c r="H161" s="39"/>
      <c r="I161" s="78"/>
      <c r="J161" s="41"/>
      <c r="K161" s="4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</row>
    <row r="162" spans="1:225">
      <c r="A162" s="39"/>
      <c r="B162" s="39"/>
      <c r="C162" s="39"/>
      <c r="D162" s="39"/>
      <c r="E162" s="40"/>
      <c r="G162" s="39"/>
      <c r="H162" s="39"/>
      <c r="I162" s="78"/>
      <c r="J162" s="41"/>
      <c r="K162" s="41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</row>
    <row r="163" spans="1:225">
      <c r="A163" s="39"/>
      <c r="B163" s="39"/>
      <c r="C163" s="39"/>
      <c r="D163" s="39"/>
      <c r="E163" s="40"/>
      <c r="G163" s="39"/>
      <c r="H163" s="39"/>
      <c r="I163" s="78"/>
      <c r="J163" s="41"/>
      <c r="K163" s="41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</row>
    <row r="164" spans="1:225">
      <c r="A164" s="39"/>
      <c r="B164" s="39"/>
      <c r="C164" s="39"/>
      <c r="D164" s="39"/>
      <c r="E164" s="40"/>
      <c r="G164" s="39"/>
      <c r="H164" s="39"/>
      <c r="I164" s="78"/>
      <c r="J164" s="41"/>
      <c r="K164" s="41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</row>
    <row r="165" spans="1:225">
      <c r="A165" s="39"/>
      <c r="B165" s="39"/>
      <c r="C165" s="39"/>
      <c r="D165" s="39"/>
      <c r="E165" s="40"/>
      <c r="G165" s="39"/>
      <c r="H165" s="39"/>
      <c r="I165" s="78"/>
      <c r="J165" s="41"/>
      <c r="K165" s="41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</row>
    <row r="166" spans="1:225">
      <c r="A166" s="39"/>
      <c r="B166" s="39"/>
      <c r="C166" s="39"/>
      <c r="D166" s="39"/>
      <c r="E166" s="40"/>
      <c r="G166" s="39"/>
      <c r="H166" s="39"/>
      <c r="I166" s="78"/>
      <c r="J166" s="41"/>
      <c r="K166" s="41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</row>
    <row r="167" spans="1:225">
      <c r="A167" s="39"/>
      <c r="B167" s="39"/>
      <c r="C167" s="39"/>
      <c r="D167" s="39"/>
      <c r="E167" s="40"/>
      <c r="G167" s="39"/>
      <c r="H167" s="39"/>
      <c r="I167" s="78"/>
      <c r="J167" s="41"/>
      <c r="K167" s="41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</row>
    <row r="168" spans="1:225">
      <c r="A168" s="39"/>
      <c r="B168" s="39"/>
      <c r="C168" s="39"/>
      <c r="D168" s="39"/>
      <c r="E168" s="40"/>
      <c r="G168" s="39"/>
      <c r="H168" s="39"/>
      <c r="I168" s="78"/>
      <c r="J168" s="41"/>
      <c r="K168" s="41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</row>
    <row r="169" spans="1:225">
      <c r="A169" s="39"/>
      <c r="B169" s="39"/>
      <c r="C169" s="39"/>
      <c r="D169" s="39"/>
      <c r="E169" s="40"/>
      <c r="G169" s="39"/>
      <c r="H169" s="39"/>
      <c r="I169" s="78"/>
      <c r="J169" s="41"/>
      <c r="K169" s="41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</row>
    <row r="170" spans="1:225">
      <c r="A170" s="39"/>
      <c r="B170" s="39"/>
      <c r="C170" s="39"/>
      <c r="D170" s="39"/>
      <c r="E170" s="40"/>
      <c r="G170" s="39"/>
      <c r="H170" s="39"/>
      <c r="I170" s="78"/>
      <c r="J170" s="41"/>
      <c r="K170" s="41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</row>
    <row r="171" spans="1:225">
      <c r="A171" s="39"/>
      <c r="B171" s="39"/>
      <c r="C171" s="39"/>
      <c r="D171" s="39"/>
      <c r="E171" s="40"/>
      <c r="G171" s="39"/>
      <c r="H171" s="39"/>
      <c r="I171" s="78"/>
      <c r="J171" s="41"/>
      <c r="K171" s="4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</row>
    <row r="172" spans="1:225">
      <c r="A172" s="39"/>
      <c r="B172" s="39"/>
      <c r="C172" s="39"/>
      <c r="D172" s="39"/>
      <c r="E172" s="40"/>
      <c r="G172" s="39"/>
      <c r="H172" s="39"/>
      <c r="I172" s="78"/>
      <c r="J172" s="41"/>
      <c r="K172" s="41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</row>
    <row r="173" spans="1:225">
      <c r="A173" s="39"/>
      <c r="B173" s="39"/>
      <c r="C173" s="39"/>
      <c r="D173" s="39"/>
      <c r="E173" s="40"/>
      <c r="G173" s="39"/>
      <c r="H173" s="39"/>
      <c r="I173" s="78"/>
      <c r="J173" s="41"/>
      <c r="K173" s="41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</row>
    <row r="174" spans="1:225">
      <c r="A174" s="39"/>
      <c r="B174" s="39"/>
      <c r="C174" s="39"/>
      <c r="D174" s="39"/>
      <c r="E174" s="40"/>
      <c r="G174" s="39"/>
      <c r="H174" s="39"/>
      <c r="I174" s="78"/>
      <c r="J174" s="41"/>
      <c r="K174" s="41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</row>
    <row r="175" spans="1:225">
      <c r="A175" s="39"/>
      <c r="B175" s="39"/>
      <c r="C175" s="39"/>
      <c r="D175" s="39"/>
      <c r="E175" s="40"/>
      <c r="G175" s="39"/>
      <c r="H175" s="39"/>
      <c r="I175" s="78"/>
      <c r="J175" s="41"/>
      <c r="K175" s="41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</row>
    <row r="176" spans="1:225">
      <c r="A176" s="39"/>
      <c r="B176" s="39"/>
      <c r="C176" s="39"/>
      <c r="D176" s="39"/>
      <c r="E176" s="40"/>
      <c r="G176" s="39"/>
      <c r="H176" s="39"/>
      <c r="I176" s="78"/>
      <c r="J176" s="41"/>
      <c r="K176" s="41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</row>
    <row r="177" spans="1:225">
      <c r="A177" s="39"/>
      <c r="B177" s="39"/>
      <c r="C177" s="39"/>
      <c r="D177" s="39"/>
      <c r="E177" s="40"/>
      <c r="G177" s="39"/>
      <c r="H177" s="39"/>
      <c r="I177" s="78"/>
      <c r="J177" s="41"/>
      <c r="K177" s="41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</row>
    <row r="178" spans="1:225">
      <c r="A178" s="39"/>
      <c r="B178" s="39"/>
      <c r="C178" s="39"/>
      <c r="D178" s="39"/>
      <c r="E178" s="40"/>
      <c r="G178" s="39"/>
      <c r="H178" s="39"/>
      <c r="I178" s="78"/>
      <c r="J178" s="41"/>
      <c r="K178" s="41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</row>
    <row r="179" spans="1:225">
      <c r="A179" s="39"/>
      <c r="B179" s="39"/>
      <c r="C179" s="39"/>
      <c r="D179" s="39"/>
      <c r="E179" s="40"/>
      <c r="G179" s="39"/>
      <c r="H179" s="39"/>
      <c r="I179" s="78"/>
      <c r="J179" s="41"/>
      <c r="K179" s="41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</row>
    <row r="180" spans="1:225">
      <c r="A180" s="39"/>
      <c r="B180" s="39"/>
      <c r="C180" s="39"/>
      <c r="D180" s="39"/>
      <c r="E180" s="40"/>
      <c r="G180" s="39"/>
      <c r="H180" s="39"/>
      <c r="I180" s="78"/>
      <c r="J180" s="41"/>
      <c r="K180" s="41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</row>
    <row r="181" spans="1:225">
      <c r="A181" s="39"/>
      <c r="B181" s="39"/>
      <c r="C181" s="39"/>
      <c r="D181" s="39"/>
      <c r="E181" s="40"/>
      <c r="G181" s="39"/>
      <c r="H181" s="39"/>
      <c r="I181" s="78"/>
      <c r="J181" s="41"/>
      <c r="K181" s="4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</row>
    <row r="182" spans="1:225">
      <c r="A182" s="39"/>
      <c r="B182" s="39"/>
      <c r="C182" s="39"/>
      <c r="D182" s="39"/>
      <c r="E182" s="40"/>
      <c r="G182" s="39"/>
      <c r="H182" s="39"/>
      <c r="I182" s="78"/>
      <c r="J182" s="41"/>
      <c r="K182" s="41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</row>
    <row r="183" spans="1:225">
      <c r="A183" s="39"/>
      <c r="B183" s="39"/>
      <c r="C183" s="39"/>
      <c r="D183" s="39"/>
      <c r="E183" s="40"/>
      <c r="G183" s="39"/>
      <c r="H183" s="39"/>
      <c r="I183" s="78"/>
      <c r="J183" s="41"/>
      <c r="K183" s="41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</row>
    <row r="184" spans="1:225">
      <c r="A184" s="39"/>
      <c r="B184" s="39"/>
      <c r="C184" s="39"/>
      <c r="D184" s="39"/>
      <c r="E184" s="40"/>
      <c r="G184" s="39"/>
      <c r="H184" s="39"/>
      <c r="I184" s="78"/>
      <c r="J184" s="41"/>
      <c r="K184" s="41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</row>
    <row r="185" spans="1:225">
      <c r="A185" s="39"/>
      <c r="B185" s="39"/>
      <c r="C185" s="39"/>
      <c r="D185" s="39"/>
      <c r="E185" s="40"/>
      <c r="G185" s="39"/>
      <c r="H185" s="39"/>
      <c r="I185" s="78"/>
      <c r="J185" s="41"/>
      <c r="K185" s="41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</row>
    <row r="186" spans="1:225">
      <c r="A186" s="39"/>
      <c r="B186" s="39"/>
      <c r="C186" s="39"/>
      <c r="D186" s="39"/>
      <c r="E186" s="40"/>
      <c r="G186" s="39"/>
      <c r="H186" s="39"/>
      <c r="I186" s="78"/>
      <c r="J186" s="41"/>
      <c r="K186" s="41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</row>
    <row r="187" spans="1:225">
      <c r="A187" s="39"/>
      <c r="B187" s="39"/>
      <c r="C187" s="39"/>
      <c r="D187" s="39"/>
      <c r="E187" s="40"/>
      <c r="G187" s="39"/>
      <c r="H187" s="39"/>
      <c r="I187" s="78"/>
      <c r="J187" s="41"/>
      <c r="K187" s="41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</row>
    <row r="188" spans="1:225">
      <c r="A188" s="39"/>
      <c r="B188" s="39"/>
      <c r="C188" s="39"/>
      <c r="D188" s="39"/>
      <c r="E188" s="40"/>
      <c r="G188" s="39"/>
      <c r="H188" s="39"/>
      <c r="I188" s="78"/>
      <c r="J188" s="41"/>
      <c r="K188" s="41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</row>
    <row r="189" spans="1:225">
      <c r="A189" s="39"/>
      <c r="B189" s="39"/>
      <c r="C189" s="39"/>
      <c r="D189" s="39"/>
      <c r="E189" s="40"/>
      <c r="G189" s="39"/>
      <c r="H189" s="39"/>
      <c r="I189" s="78"/>
      <c r="J189" s="41"/>
      <c r="K189" s="41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</row>
    <row r="190" spans="1:225">
      <c r="A190" s="39"/>
      <c r="B190" s="39"/>
      <c r="C190" s="39"/>
      <c r="D190" s="39"/>
      <c r="E190" s="40"/>
      <c r="G190" s="39"/>
      <c r="H190" s="39"/>
      <c r="I190" s="78"/>
      <c r="J190" s="41"/>
      <c r="K190" s="41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</row>
    <row r="191" spans="1:225">
      <c r="A191" s="39"/>
      <c r="B191" s="39"/>
      <c r="C191" s="39"/>
      <c r="D191" s="39"/>
      <c r="E191" s="40"/>
      <c r="G191" s="39"/>
      <c r="H191" s="39"/>
      <c r="I191" s="78"/>
      <c r="J191" s="41"/>
      <c r="K191" s="4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</row>
    <row r="192" spans="1:225">
      <c r="A192" s="39"/>
      <c r="B192" s="39"/>
      <c r="C192" s="39"/>
      <c r="D192" s="39"/>
      <c r="E192" s="40"/>
      <c r="G192" s="39"/>
      <c r="H192" s="39"/>
      <c r="I192" s="78"/>
      <c r="J192" s="41"/>
      <c r="K192" s="41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</row>
    <row r="193" spans="1:225">
      <c r="A193" s="39"/>
      <c r="B193" s="39"/>
      <c r="C193" s="39"/>
      <c r="D193" s="39"/>
      <c r="E193" s="40"/>
      <c r="G193" s="39"/>
      <c r="H193" s="39"/>
      <c r="I193" s="78"/>
      <c r="J193" s="41"/>
      <c r="K193" s="41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</row>
    <row r="194" spans="1:225">
      <c r="A194" s="39"/>
      <c r="B194" s="39"/>
      <c r="C194" s="39"/>
      <c r="D194" s="39"/>
      <c r="E194" s="40"/>
      <c r="G194" s="39"/>
      <c r="H194" s="39"/>
      <c r="I194" s="78"/>
      <c r="J194" s="41"/>
      <c r="K194" s="41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  <c r="FO194"/>
      <c r="FP194"/>
      <c r="FQ194"/>
      <c r="FR194"/>
      <c r="FS194"/>
      <c r="FT194"/>
      <c r="FU194"/>
      <c r="FV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</row>
    <row r="195" spans="1:225">
      <c r="A195" s="39"/>
      <c r="B195" s="39"/>
      <c r="C195" s="39"/>
      <c r="D195" s="39"/>
      <c r="E195" s="40"/>
      <c r="G195" s="39"/>
      <c r="H195" s="39"/>
      <c r="I195" s="78"/>
      <c r="J195" s="41"/>
      <c r="K195" s="41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  <c r="FO195"/>
      <c r="FP195"/>
      <c r="FQ195"/>
      <c r="FR195"/>
      <c r="FS195"/>
      <c r="FT195"/>
      <c r="FU195"/>
      <c r="FV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</row>
    <row r="196" spans="1:225">
      <c r="A196" s="39"/>
      <c r="B196" s="39"/>
      <c r="C196" s="39"/>
      <c r="D196" s="39"/>
      <c r="E196" s="40"/>
      <c r="G196" s="39"/>
      <c r="H196" s="39"/>
      <c r="I196" s="78"/>
      <c r="J196" s="41"/>
      <c r="K196" s="41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  <c r="FO196"/>
      <c r="FP196"/>
      <c r="FQ196"/>
      <c r="FR196"/>
      <c r="FS196"/>
      <c r="FT196"/>
      <c r="FU196"/>
      <c r="FV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</row>
    <row r="197" spans="1:225">
      <c r="A197" s="39"/>
      <c r="B197" s="39"/>
      <c r="C197" s="39"/>
      <c r="D197" s="39"/>
      <c r="E197" s="40"/>
      <c r="G197" s="39"/>
      <c r="H197" s="39"/>
      <c r="I197" s="78"/>
      <c r="J197" s="41"/>
      <c r="K197" s="41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  <c r="FO197"/>
      <c r="FP197"/>
      <c r="FQ197"/>
      <c r="FR197"/>
      <c r="FS197"/>
      <c r="FT197"/>
      <c r="FU197"/>
      <c r="FV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</row>
    <row r="198" spans="1:225">
      <c r="A198" s="39"/>
      <c r="B198" s="39"/>
      <c r="C198" s="39"/>
      <c r="D198" s="39"/>
      <c r="E198" s="40"/>
      <c r="G198" s="39"/>
      <c r="H198" s="39"/>
      <c r="I198" s="78"/>
      <c r="J198" s="41"/>
      <c r="K198" s="41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  <c r="FO198"/>
      <c r="FP198"/>
      <c r="FQ198"/>
      <c r="FR198"/>
      <c r="FS198"/>
      <c r="FT198"/>
      <c r="FU198"/>
      <c r="FV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</row>
    <row r="199" spans="1:225">
      <c r="A199" s="39"/>
      <c r="B199" s="39"/>
      <c r="C199" s="39"/>
      <c r="D199" s="39"/>
      <c r="E199" s="40"/>
      <c r="G199" s="39"/>
      <c r="H199" s="39"/>
      <c r="I199" s="78"/>
      <c r="J199" s="41"/>
      <c r="K199" s="41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  <c r="FO199"/>
      <c r="FP199"/>
      <c r="FQ199"/>
      <c r="FR199"/>
      <c r="FS199"/>
      <c r="FT199"/>
      <c r="FU199"/>
      <c r="FV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</row>
    <row r="200" spans="1:225">
      <c r="A200" s="39"/>
      <c r="B200" s="39"/>
      <c r="C200" s="39"/>
      <c r="D200" s="39"/>
      <c r="E200" s="40"/>
      <c r="G200" s="39"/>
      <c r="H200" s="39"/>
      <c r="I200" s="78"/>
      <c r="J200" s="41"/>
      <c r="K200" s="41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  <c r="FO200"/>
      <c r="FP200"/>
      <c r="FQ200"/>
      <c r="FR200"/>
      <c r="FS200"/>
      <c r="FT200"/>
      <c r="FU200"/>
      <c r="FV200"/>
      <c r="FW200"/>
      <c r="FX200"/>
      <c r="FY200"/>
      <c r="FZ200"/>
      <c r="GA200"/>
      <c r="GB200"/>
      <c r="GC200"/>
      <c r="GD200"/>
      <c r="GE200"/>
      <c r="GF200"/>
      <c r="GG200"/>
      <c r="GH200"/>
      <c r="GI200"/>
      <c r="GJ200"/>
      <c r="GK200"/>
      <c r="GL200"/>
      <c r="GM200"/>
      <c r="GN200"/>
      <c r="GO200"/>
      <c r="GP200"/>
      <c r="GQ200"/>
      <c r="GR200"/>
      <c r="GS200"/>
      <c r="GT200"/>
      <c r="GU200"/>
      <c r="GV200"/>
      <c r="GW200"/>
      <c r="GX200"/>
      <c r="GY200"/>
      <c r="GZ200"/>
      <c r="HA200"/>
      <c r="HB200"/>
      <c r="HC200"/>
      <c r="HD200"/>
      <c r="HE200"/>
      <c r="HF200"/>
      <c r="HG200"/>
      <c r="HH200"/>
      <c r="HI200"/>
      <c r="HJ200"/>
      <c r="HK200"/>
      <c r="HL200"/>
      <c r="HM200"/>
      <c r="HN200"/>
      <c r="HO200"/>
      <c r="HP200"/>
      <c r="HQ200"/>
    </row>
    <row r="201" spans="1:225">
      <c r="A201" s="39"/>
      <c r="B201" s="39"/>
      <c r="C201" s="39"/>
      <c r="D201" s="39"/>
      <c r="E201" s="40"/>
      <c r="G201" s="39"/>
      <c r="H201" s="39"/>
      <c r="I201" s="78"/>
      <c r="J201" s="41"/>
      <c r="K201" s="4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  <c r="FO201"/>
      <c r="FP201"/>
      <c r="FQ201"/>
      <c r="FR201"/>
      <c r="FS201"/>
      <c r="FT201"/>
      <c r="FU201"/>
      <c r="FV201"/>
      <c r="FW201"/>
      <c r="FX201"/>
      <c r="FY201"/>
      <c r="FZ201"/>
      <c r="GA201"/>
      <c r="GB201"/>
      <c r="GC201"/>
      <c r="GD201"/>
      <c r="GE201"/>
      <c r="GF201"/>
      <c r="GG201"/>
      <c r="GH201"/>
      <c r="GI201"/>
      <c r="GJ201"/>
      <c r="GK201"/>
      <c r="GL201"/>
      <c r="GM201"/>
      <c r="GN201"/>
      <c r="GO201"/>
      <c r="GP201"/>
      <c r="GQ201"/>
      <c r="GR201"/>
      <c r="GS201"/>
      <c r="GT201"/>
      <c r="GU201"/>
      <c r="GV201"/>
      <c r="GW201"/>
      <c r="GX201"/>
      <c r="GY201"/>
      <c r="GZ201"/>
      <c r="HA201"/>
      <c r="HB201"/>
      <c r="HC201"/>
      <c r="HD201"/>
      <c r="HE201"/>
      <c r="HF201"/>
      <c r="HG201"/>
      <c r="HH201"/>
      <c r="HI201"/>
      <c r="HJ201"/>
      <c r="HK201"/>
      <c r="HL201"/>
      <c r="HM201"/>
      <c r="HN201"/>
      <c r="HO201"/>
      <c r="HP201"/>
      <c r="HQ201"/>
    </row>
    <row r="202" spans="1:225">
      <c r="A202" s="39"/>
      <c r="B202" s="39"/>
      <c r="C202" s="39"/>
      <c r="D202" s="39"/>
      <c r="E202" s="40"/>
      <c r="G202" s="39"/>
      <c r="H202" s="39"/>
      <c r="I202" s="78"/>
      <c r="J202" s="41"/>
      <c r="K202" s="41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  <c r="FO202"/>
      <c r="FP202"/>
      <c r="FQ202"/>
      <c r="FR202"/>
      <c r="FS202"/>
      <c r="FT202"/>
      <c r="FU202"/>
      <c r="FV202"/>
      <c r="FW202"/>
      <c r="FX202"/>
      <c r="FY202"/>
      <c r="FZ202"/>
      <c r="GA202"/>
      <c r="GB202"/>
      <c r="GC202"/>
      <c r="GD202"/>
      <c r="GE202"/>
      <c r="GF202"/>
      <c r="GG202"/>
      <c r="GH202"/>
      <c r="GI202"/>
      <c r="GJ202"/>
      <c r="GK202"/>
      <c r="GL202"/>
      <c r="GM202"/>
      <c r="GN202"/>
      <c r="GO202"/>
      <c r="GP202"/>
      <c r="GQ202"/>
      <c r="GR202"/>
      <c r="GS202"/>
      <c r="GT202"/>
      <c r="GU202"/>
      <c r="GV202"/>
      <c r="GW202"/>
      <c r="GX202"/>
      <c r="GY202"/>
      <c r="GZ202"/>
      <c r="HA202"/>
      <c r="HB202"/>
      <c r="HC202"/>
      <c r="HD202"/>
      <c r="HE202"/>
      <c r="HF202"/>
      <c r="HG202"/>
      <c r="HH202"/>
      <c r="HI202"/>
      <c r="HJ202"/>
      <c r="HK202"/>
      <c r="HL202"/>
      <c r="HM202"/>
      <c r="HN202"/>
      <c r="HO202"/>
      <c r="HP202"/>
      <c r="HQ202"/>
    </row>
    <row r="203" spans="1:225">
      <c r="A203" s="39"/>
      <c r="B203" s="39"/>
      <c r="C203" s="39"/>
      <c r="D203" s="39"/>
      <c r="E203" s="40"/>
      <c r="G203" s="39"/>
      <c r="H203" s="39"/>
      <c r="I203" s="78"/>
      <c r="J203" s="41"/>
      <c r="K203" s="41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</row>
    <row r="204" spans="1:225">
      <c r="A204" s="39"/>
      <c r="B204" s="39"/>
      <c r="C204" s="39"/>
      <c r="D204" s="39"/>
      <c r="E204" s="40"/>
      <c r="G204" s="39"/>
      <c r="H204" s="39"/>
      <c r="I204" s="78"/>
      <c r="J204" s="41"/>
      <c r="K204" s="41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  <c r="FO204"/>
      <c r="FP204"/>
      <c r="FQ204"/>
      <c r="FR204"/>
      <c r="FS204"/>
      <c r="FT204"/>
      <c r="FU204"/>
      <c r="FV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</row>
    <row r="205" spans="1:225">
      <c r="A205" s="39"/>
      <c r="B205" s="39"/>
      <c r="C205" s="39"/>
      <c r="D205" s="39"/>
      <c r="E205" s="40"/>
      <c r="G205" s="39"/>
      <c r="H205" s="39"/>
      <c r="I205" s="78"/>
      <c r="J205" s="41"/>
      <c r="K205" s="41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  <c r="FO205"/>
      <c r="FP205"/>
      <c r="FQ205"/>
      <c r="FR205"/>
      <c r="FS205"/>
      <c r="FT205"/>
      <c r="FU205"/>
      <c r="FV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</row>
    <row r="206" spans="1:225">
      <c r="A206" s="39"/>
      <c r="B206" s="39"/>
      <c r="C206" s="39"/>
      <c r="D206" s="39"/>
      <c r="E206" s="40"/>
      <c r="G206" s="39"/>
      <c r="H206" s="39"/>
      <c r="I206" s="78"/>
      <c r="J206" s="41"/>
      <c r="K206" s="41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  <c r="FO206"/>
      <c r="FP206"/>
      <c r="FQ206"/>
      <c r="FR206"/>
      <c r="FS206"/>
      <c r="FT206"/>
      <c r="FU206"/>
      <c r="FV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</row>
    <row r="207" spans="1:225">
      <c r="A207" s="39"/>
      <c r="B207" s="39"/>
      <c r="C207" s="39"/>
      <c r="D207" s="39"/>
      <c r="E207" s="40"/>
      <c r="G207" s="39"/>
      <c r="H207" s="39"/>
      <c r="I207" s="78"/>
      <c r="J207" s="41"/>
      <c r="K207" s="41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  <c r="FO207"/>
      <c r="FP207"/>
      <c r="FQ207"/>
      <c r="FR207"/>
      <c r="FS207"/>
      <c r="FT207"/>
      <c r="FU207"/>
      <c r="FV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</row>
    <row r="208" spans="1:225">
      <c r="A208" s="39"/>
      <c r="B208" s="39"/>
      <c r="C208" s="39"/>
      <c r="D208" s="39"/>
      <c r="E208" s="40"/>
      <c r="G208" s="39"/>
      <c r="H208" s="39"/>
      <c r="I208" s="78"/>
      <c r="J208" s="41"/>
      <c r="K208" s="41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  <c r="FO208"/>
      <c r="FP208"/>
      <c r="FQ208"/>
      <c r="FR208"/>
      <c r="FS208"/>
      <c r="FT208"/>
      <c r="FU208"/>
      <c r="FV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</row>
    <row r="209" spans="1:225">
      <c r="A209" s="39"/>
      <c r="B209" s="39"/>
      <c r="C209" s="39"/>
      <c r="D209" s="39"/>
      <c r="E209" s="40"/>
      <c r="G209" s="39"/>
      <c r="H209" s="39"/>
      <c r="I209" s="78"/>
      <c r="J209" s="41"/>
      <c r="K209" s="41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  <c r="FO209"/>
      <c r="FP209"/>
      <c r="FQ209"/>
      <c r="FR209"/>
      <c r="FS209"/>
      <c r="FT209"/>
      <c r="FU209"/>
      <c r="FV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</row>
    <row r="210" spans="1:225">
      <c r="A210" s="39"/>
      <c r="B210" s="39"/>
      <c r="C210" s="39"/>
      <c r="D210" s="39"/>
      <c r="E210" s="40"/>
      <c r="G210" s="39"/>
      <c r="H210" s="39"/>
      <c r="I210" s="78"/>
      <c r="J210" s="41"/>
      <c r="K210" s="41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  <c r="FO210"/>
      <c r="FP210"/>
      <c r="FQ210"/>
      <c r="FR210"/>
      <c r="FS210"/>
      <c r="FT210"/>
      <c r="FU210"/>
      <c r="FV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</row>
    <row r="211" spans="1:225">
      <c r="A211" s="39"/>
      <c r="B211" s="39"/>
      <c r="C211" s="39"/>
      <c r="D211" s="39"/>
      <c r="E211" s="40"/>
      <c r="G211" s="39"/>
      <c r="H211" s="39"/>
      <c r="I211" s="78"/>
      <c r="J211" s="41"/>
      <c r="K211" s="4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</row>
    <row r="212" spans="1:225">
      <c r="A212" s="39"/>
      <c r="B212" s="39"/>
      <c r="C212" s="39"/>
      <c r="D212" s="39"/>
      <c r="E212" s="40"/>
      <c r="G212" s="39"/>
      <c r="H212" s="39"/>
      <c r="I212" s="78"/>
      <c r="J212" s="41"/>
      <c r="K212" s="41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</row>
    <row r="213" spans="1:225">
      <c r="A213" s="39"/>
      <c r="B213" s="39"/>
      <c r="C213" s="39"/>
      <c r="D213" s="39"/>
      <c r="E213" s="40"/>
      <c r="G213" s="39"/>
      <c r="H213" s="39"/>
      <c r="I213" s="78"/>
      <c r="J213" s="41"/>
      <c r="K213" s="41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  <c r="FO213"/>
      <c r="FP213"/>
      <c r="FQ213"/>
      <c r="FR213"/>
      <c r="FS213"/>
      <c r="FT213"/>
      <c r="FU213"/>
      <c r="FV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</row>
    <row r="214" spans="1:225">
      <c r="A214" s="39"/>
      <c r="B214" s="39"/>
      <c r="C214" s="39"/>
      <c r="D214" s="39"/>
      <c r="E214" s="40"/>
      <c r="G214" s="39"/>
      <c r="H214" s="39"/>
      <c r="I214" s="78"/>
      <c r="J214" s="41"/>
      <c r="K214" s="41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  <c r="FO214"/>
      <c r="FP214"/>
      <c r="FQ214"/>
      <c r="FR214"/>
      <c r="FS214"/>
      <c r="FT214"/>
      <c r="FU214"/>
      <c r="FV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</row>
    <row r="215" spans="1:225">
      <c r="A215" s="39"/>
      <c r="B215" s="39"/>
      <c r="C215" s="39"/>
      <c r="D215" s="39"/>
      <c r="E215" s="40"/>
      <c r="G215" s="39"/>
      <c r="H215" s="39"/>
      <c r="I215" s="78"/>
      <c r="J215" s="41"/>
      <c r="K215" s="41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  <c r="FO215"/>
      <c r="FP215"/>
      <c r="FQ215"/>
      <c r="FR215"/>
      <c r="FS215"/>
      <c r="FT215"/>
      <c r="FU215"/>
      <c r="FV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</row>
    <row r="216" spans="1:225">
      <c r="A216" s="39"/>
      <c r="B216" s="39"/>
      <c r="C216" s="39"/>
      <c r="D216" s="39"/>
      <c r="E216" s="40"/>
      <c r="G216" s="39"/>
      <c r="H216" s="39"/>
      <c r="I216" s="78"/>
      <c r="J216" s="41"/>
      <c r="K216" s="41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  <c r="FO216"/>
      <c r="FP216"/>
      <c r="FQ216"/>
      <c r="FR216"/>
      <c r="FS216"/>
      <c r="FT216"/>
      <c r="FU216"/>
      <c r="FV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</row>
    <row r="217" spans="1:225">
      <c r="A217" s="39"/>
      <c r="B217" s="39"/>
      <c r="C217" s="39"/>
      <c r="D217" s="39"/>
      <c r="E217" s="40"/>
      <c r="G217" s="39"/>
      <c r="H217" s="39"/>
      <c r="I217" s="78"/>
      <c r="J217" s="41"/>
      <c r="K217" s="41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  <c r="FO217"/>
      <c r="FP217"/>
      <c r="FQ217"/>
      <c r="FR217"/>
      <c r="FS217"/>
      <c r="FT217"/>
      <c r="FU217"/>
      <c r="FV217"/>
      <c r="FW217"/>
      <c r="FX217"/>
      <c r="FY217"/>
      <c r="FZ217"/>
      <c r="GA217"/>
      <c r="GB217"/>
      <c r="GC217"/>
      <c r="GD217"/>
      <c r="GE217"/>
      <c r="GF217"/>
      <c r="GG217"/>
      <c r="GH217"/>
      <c r="GI217"/>
      <c r="GJ217"/>
      <c r="GK217"/>
      <c r="GL217"/>
      <c r="GM217"/>
      <c r="GN217"/>
      <c r="GO217"/>
      <c r="GP217"/>
      <c r="GQ217"/>
      <c r="GR217"/>
      <c r="GS217"/>
      <c r="GT217"/>
      <c r="GU217"/>
      <c r="GV217"/>
      <c r="GW217"/>
      <c r="GX217"/>
      <c r="GY217"/>
      <c r="GZ217"/>
      <c r="HA217"/>
      <c r="HB217"/>
      <c r="HC217"/>
      <c r="HD217"/>
      <c r="HE217"/>
      <c r="HF217"/>
      <c r="HG217"/>
      <c r="HH217"/>
      <c r="HI217"/>
      <c r="HJ217"/>
      <c r="HK217"/>
      <c r="HL217"/>
      <c r="HM217"/>
      <c r="HN217"/>
      <c r="HO217"/>
      <c r="HP217"/>
      <c r="HQ217"/>
    </row>
    <row r="218" spans="1:225">
      <c r="A218" s="39"/>
      <c r="B218" s="39"/>
      <c r="C218" s="39"/>
      <c r="D218" s="39"/>
      <c r="E218" s="40"/>
      <c r="G218" s="39"/>
      <c r="H218" s="39"/>
      <c r="I218" s="78"/>
      <c r="J218" s="41"/>
      <c r="K218" s="41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  <c r="FO218"/>
      <c r="FP218"/>
      <c r="FQ218"/>
      <c r="FR218"/>
      <c r="FS218"/>
      <c r="FT218"/>
      <c r="FU218"/>
      <c r="FV218"/>
      <c r="FW218"/>
      <c r="FX218"/>
      <c r="FY218"/>
      <c r="FZ218"/>
      <c r="GA218"/>
      <c r="GB218"/>
      <c r="GC218"/>
      <c r="GD218"/>
      <c r="GE218"/>
      <c r="GF218"/>
      <c r="GG218"/>
      <c r="GH218"/>
      <c r="GI218"/>
      <c r="GJ218"/>
      <c r="GK218"/>
      <c r="GL218"/>
      <c r="GM218"/>
      <c r="GN218"/>
      <c r="GO218"/>
      <c r="GP218"/>
      <c r="GQ218"/>
      <c r="GR218"/>
      <c r="GS218"/>
      <c r="GT218"/>
      <c r="GU218"/>
      <c r="GV218"/>
      <c r="GW218"/>
      <c r="GX218"/>
      <c r="GY218"/>
      <c r="GZ218"/>
      <c r="HA218"/>
      <c r="HB218"/>
      <c r="HC218"/>
      <c r="HD218"/>
      <c r="HE218"/>
      <c r="HF218"/>
      <c r="HG218"/>
      <c r="HH218"/>
      <c r="HI218"/>
      <c r="HJ218"/>
      <c r="HK218"/>
      <c r="HL218"/>
      <c r="HM218"/>
      <c r="HN218"/>
      <c r="HO218"/>
      <c r="HP218"/>
      <c r="HQ218"/>
    </row>
    <row r="219" spans="1:225">
      <c r="A219" s="39"/>
      <c r="B219" s="39"/>
      <c r="C219" s="39"/>
      <c r="D219" s="39"/>
      <c r="E219" s="40"/>
      <c r="G219" s="39"/>
      <c r="H219" s="39"/>
      <c r="I219" s="78"/>
      <c r="J219" s="41"/>
      <c r="K219" s="41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  <c r="FO219"/>
      <c r="FP219"/>
      <c r="FQ219"/>
      <c r="FR219"/>
      <c r="FS219"/>
      <c r="FT219"/>
      <c r="FU219"/>
      <c r="FV219"/>
      <c r="FW219"/>
      <c r="FX219"/>
      <c r="FY219"/>
      <c r="FZ219"/>
      <c r="GA219"/>
      <c r="GB219"/>
      <c r="GC219"/>
      <c r="GD219"/>
      <c r="GE219"/>
      <c r="GF219"/>
      <c r="GG219"/>
      <c r="GH219"/>
      <c r="GI219"/>
      <c r="GJ219"/>
      <c r="GK219"/>
      <c r="GL219"/>
      <c r="GM219"/>
      <c r="GN219"/>
      <c r="GO219"/>
      <c r="GP219"/>
      <c r="GQ219"/>
      <c r="GR219"/>
      <c r="GS219"/>
      <c r="GT219"/>
      <c r="GU219"/>
      <c r="GV219"/>
      <c r="GW219"/>
      <c r="GX219"/>
      <c r="GY219"/>
      <c r="GZ219"/>
      <c r="HA219"/>
      <c r="HB219"/>
      <c r="HC219"/>
      <c r="HD219"/>
      <c r="HE219"/>
      <c r="HF219"/>
      <c r="HG219"/>
      <c r="HH219"/>
      <c r="HI219"/>
      <c r="HJ219"/>
      <c r="HK219"/>
      <c r="HL219"/>
      <c r="HM219"/>
      <c r="HN219"/>
      <c r="HO219"/>
      <c r="HP219"/>
      <c r="HQ219"/>
    </row>
    <row r="220" spans="1:225">
      <c r="A220" s="39"/>
      <c r="B220" s="39"/>
      <c r="C220" s="39"/>
      <c r="D220" s="39"/>
      <c r="E220" s="40"/>
      <c r="G220" s="39"/>
      <c r="H220" s="39"/>
      <c r="I220" s="78"/>
      <c r="J220" s="41"/>
      <c r="K220" s="41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  <c r="FO220"/>
      <c r="FP220"/>
      <c r="FQ220"/>
      <c r="FR220"/>
      <c r="FS220"/>
      <c r="FT220"/>
      <c r="FU220"/>
      <c r="FV220"/>
      <c r="FW220"/>
      <c r="FX220"/>
      <c r="FY220"/>
      <c r="FZ220"/>
      <c r="GA220"/>
      <c r="GB220"/>
      <c r="GC220"/>
      <c r="GD220"/>
      <c r="GE220"/>
      <c r="GF220"/>
      <c r="GG220"/>
      <c r="GH220"/>
      <c r="GI220"/>
      <c r="GJ220"/>
      <c r="GK220"/>
      <c r="GL220"/>
      <c r="GM220"/>
      <c r="GN220"/>
      <c r="GO220"/>
      <c r="GP220"/>
      <c r="GQ220"/>
      <c r="GR220"/>
      <c r="GS220"/>
      <c r="GT220"/>
      <c r="GU220"/>
      <c r="GV220"/>
      <c r="GW220"/>
      <c r="GX220"/>
      <c r="GY220"/>
      <c r="GZ220"/>
      <c r="HA220"/>
      <c r="HB220"/>
      <c r="HC220"/>
      <c r="HD220"/>
      <c r="HE220"/>
      <c r="HF220"/>
      <c r="HG220"/>
      <c r="HH220"/>
      <c r="HI220"/>
      <c r="HJ220"/>
      <c r="HK220"/>
      <c r="HL220"/>
      <c r="HM220"/>
      <c r="HN220"/>
      <c r="HO220"/>
      <c r="HP220"/>
      <c r="HQ220"/>
    </row>
    <row r="221" spans="1:225">
      <c r="A221" s="39"/>
      <c r="B221" s="39"/>
      <c r="C221" s="39"/>
      <c r="D221" s="39"/>
      <c r="E221" s="40"/>
      <c r="G221" s="39"/>
      <c r="H221" s="39"/>
      <c r="I221" s="78"/>
      <c r="J221" s="41"/>
      <c r="K221" s="4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  <c r="FO221"/>
      <c r="FP221"/>
      <c r="FQ221"/>
      <c r="FR221"/>
      <c r="FS221"/>
      <c r="FT221"/>
      <c r="FU221"/>
      <c r="FV221"/>
      <c r="FW221"/>
      <c r="FX221"/>
      <c r="FY221"/>
      <c r="FZ221"/>
      <c r="GA221"/>
      <c r="GB221"/>
      <c r="GC221"/>
      <c r="GD221"/>
      <c r="GE221"/>
      <c r="GF221"/>
      <c r="GG221"/>
      <c r="GH221"/>
      <c r="GI221"/>
      <c r="GJ221"/>
      <c r="GK221"/>
      <c r="GL221"/>
      <c r="GM221"/>
      <c r="GN221"/>
      <c r="GO221"/>
      <c r="GP221"/>
      <c r="GQ221"/>
      <c r="GR221"/>
      <c r="GS221"/>
      <c r="GT221"/>
      <c r="GU221"/>
      <c r="GV221"/>
      <c r="GW221"/>
      <c r="GX221"/>
      <c r="GY221"/>
      <c r="GZ221"/>
      <c r="HA221"/>
      <c r="HB221"/>
      <c r="HC221"/>
      <c r="HD221"/>
      <c r="HE221"/>
      <c r="HF221"/>
      <c r="HG221"/>
      <c r="HH221"/>
      <c r="HI221"/>
      <c r="HJ221"/>
      <c r="HK221"/>
      <c r="HL221"/>
      <c r="HM221"/>
      <c r="HN221"/>
      <c r="HO221"/>
      <c r="HP221"/>
      <c r="HQ221"/>
    </row>
    <row r="222" spans="1:225">
      <c r="A222" s="39"/>
      <c r="B222" s="39"/>
      <c r="C222" s="39"/>
      <c r="D222" s="39"/>
      <c r="E222" s="40"/>
      <c r="G222" s="39"/>
      <c r="H222" s="39"/>
      <c r="I222" s="78"/>
      <c r="J222" s="41"/>
      <c r="K222" s="41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  <c r="FO222"/>
      <c r="FP222"/>
      <c r="FQ222"/>
      <c r="FR222"/>
      <c r="FS222"/>
      <c r="FT222"/>
      <c r="FU222"/>
      <c r="FV222"/>
      <c r="FW222"/>
      <c r="FX222"/>
      <c r="FY222"/>
      <c r="FZ222"/>
      <c r="GA222"/>
      <c r="GB222"/>
      <c r="GC222"/>
      <c r="GD222"/>
      <c r="GE222"/>
      <c r="GF222"/>
      <c r="GG222"/>
      <c r="GH222"/>
      <c r="GI222"/>
      <c r="GJ222"/>
      <c r="GK222"/>
      <c r="GL222"/>
      <c r="GM222"/>
      <c r="GN222"/>
      <c r="GO222"/>
      <c r="GP222"/>
      <c r="GQ222"/>
      <c r="GR222"/>
      <c r="GS222"/>
      <c r="GT222"/>
      <c r="GU222"/>
      <c r="GV222"/>
      <c r="GW222"/>
      <c r="GX222"/>
      <c r="GY222"/>
      <c r="GZ222"/>
      <c r="HA222"/>
      <c r="HB222"/>
      <c r="HC222"/>
      <c r="HD222"/>
      <c r="HE222"/>
      <c r="HF222"/>
      <c r="HG222"/>
      <c r="HH222"/>
      <c r="HI222"/>
      <c r="HJ222"/>
      <c r="HK222"/>
      <c r="HL222"/>
      <c r="HM222"/>
      <c r="HN222"/>
      <c r="HO222"/>
      <c r="HP222"/>
      <c r="HQ222"/>
    </row>
    <row r="223" spans="1:225">
      <c r="A223" s="39"/>
      <c r="B223" s="39"/>
      <c r="C223" s="39"/>
      <c r="D223" s="39"/>
      <c r="E223" s="40"/>
      <c r="G223" s="39"/>
      <c r="H223" s="39"/>
      <c r="I223" s="78"/>
      <c r="J223" s="41"/>
      <c r="K223" s="41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  <c r="FO223"/>
      <c r="FP223"/>
      <c r="FQ223"/>
      <c r="FR223"/>
      <c r="FS223"/>
      <c r="FT223"/>
      <c r="FU223"/>
      <c r="FV223"/>
      <c r="FW223"/>
      <c r="FX223"/>
      <c r="FY223"/>
      <c r="FZ223"/>
      <c r="GA223"/>
      <c r="GB223"/>
      <c r="GC223"/>
      <c r="GD223"/>
      <c r="GE223"/>
      <c r="GF223"/>
      <c r="GG223"/>
      <c r="GH223"/>
      <c r="GI223"/>
      <c r="GJ223"/>
      <c r="GK223"/>
      <c r="GL223"/>
      <c r="GM223"/>
      <c r="GN223"/>
      <c r="GO223"/>
      <c r="GP223"/>
      <c r="GQ223"/>
      <c r="GR223"/>
      <c r="GS223"/>
      <c r="GT223"/>
      <c r="GU223"/>
      <c r="GV223"/>
      <c r="GW223"/>
      <c r="GX223"/>
      <c r="GY223"/>
      <c r="GZ223"/>
      <c r="HA223"/>
      <c r="HB223"/>
      <c r="HC223"/>
      <c r="HD223"/>
      <c r="HE223"/>
      <c r="HF223"/>
      <c r="HG223"/>
      <c r="HH223"/>
      <c r="HI223"/>
      <c r="HJ223"/>
      <c r="HK223"/>
      <c r="HL223"/>
      <c r="HM223"/>
      <c r="HN223"/>
      <c r="HO223"/>
      <c r="HP223"/>
      <c r="HQ223"/>
    </row>
    <row r="224" spans="1:225">
      <c r="A224" s="39"/>
      <c r="B224" s="39"/>
      <c r="C224" s="39"/>
      <c r="D224" s="39"/>
      <c r="E224" s="40"/>
      <c r="G224" s="39"/>
      <c r="H224" s="39"/>
      <c r="I224" s="78"/>
      <c r="J224" s="41"/>
      <c r="K224" s="41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  <c r="FO224"/>
      <c r="FP224"/>
      <c r="FQ224"/>
      <c r="FR224"/>
      <c r="FS224"/>
      <c r="FT224"/>
      <c r="FU224"/>
      <c r="FV224"/>
      <c r="FW224"/>
      <c r="FX224"/>
      <c r="FY224"/>
      <c r="FZ224"/>
      <c r="GA224"/>
      <c r="GB224"/>
      <c r="GC224"/>
      <c r="GD224"/>
      <c r="GE224"/>
      <c r="GF224"/>
      <c r="GG224"/>
      <c r="GH224"/>
      <c r="GI224"/>
      <c r="GJ224"/>
      <c r="GK224"/>
      <c r="GL224"/>
      <c r="GM224"/>
      <c r="GN224"/>
      <c r="GO224"/>
      <c r="GP224"/>
      <c r="GQ224"/>
      <c r="GR224"/>
      <c r="GS224"/>
      <c r="GT224"/>
      <c r="GU224"/>
      <c r="GV224"/>
      <c r="GW224"/>
      <c r="GX224"/>
      <c r="GY224"/>
      <c r="GZ224"/>
      <c r="HA224"/>
      <c r="HB224"/>
      <c r="HC224"/>
      <c r="HD224"/>
      <c r="HE224"/>
      <c r="HF224"/>
      <c r="HG224"/>
      <c r="HH224"/>
      <c r="HI224"/>
      <c r="HJ224"/>
      <c r="HK224"/>
      <c r="HL224"/>
      <c r="HM224"/>
      <c r="HN224"/>
      <c r="HO224"/>
      <c r="HP224"/>
      <c r="HQ224"/>
    </row>
    <row r="225" spans="1:225">
      <c r="A225" s="39"/>
      <c r="B225" s="39"/>
      <c r="C225" s="39"/>
      <c r="D225" s="39"/>
      <c r="E225" s="40"/>
      <c r="G225" s="39"/>
      <c r="H225" s="39"/>
      <c r="I225" s="78"/>
      <c r="J225" s="41"/>
      <c r="K225" s="41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  <c r="FO225"/>
      <c r="FP225"/>
      <c r="FQ225"/>
      <c r="FR225"/>
      <c r="FS225"/>
      <c r="FT225"/>
      <c r="FU225"/>
      <c r="FV225"/>
      <c r="FW225"/>
      <c r="FX225"/>
      <c r="FY225"/>
      <c r="FZ225"/>
      <c r="GA225"/>
      <c r="GB225"/>
      <c r="GC225"/>
      <c r="GD225"/>
      <c r="GE225"/>
      <c r="GF225"/>
      <c r="GG225"/>
      <c r="GH225"/>
      <c r="GI225"/>
      <c r="GJ225"/>
      <c r="GK225"/>
      <c r="GL225"/>
      <c r="GM225"/>
      <c r="GN225"/>
      <c r="GO225"/>
      <c r="GP225"/>
      <c r="GQ225"/>
      <c r="GR225"/>
      <c r="GS225"/>
      <c r="GT225"/>
      <c r="GU225"/>
      <c r="GV225"/>
      <c r="GW225"/>
      <c r="GX225"/>
      <c r="GY225"/>
      <c r="GZ225"/>
      <c r="HA225"/>
      <c r="HB225"/>
      <c r="HC225"/>
      <c r="HD225"/>
      <c r="HE225"/>
      <c r="HF225"/>
      <c r="HG225"/>
      <c r="HH225"/>
      <c r="HI225"/>
      <c r="HJ225"/>
      <c r="HK225"/>
      <c r="HL225"/>
      <c r="HM225"/>
      <c r="HN225"/>
      <c r="HO225"/>
      <c r="HP225"/>
      <c r="HQ225"/>
    </row>
    <row r="226" spans="1:225">
      <c r="A226" s="39"/>
      <c r="B226" s="39"/>
      <c r="C226" s="39"/>
      <c r="D226" s="39"/>
      <c r="E226" s="40"/>
      <c r="G226" s="39"/>
      <c r="H226" s="39"/>
      <c r="I226" s="78"/>
      <c r="J226" s="41"/>
      <c r="K226" s="41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  <c r="FO226"/>
      <c r="FP226"/>
      <c r="FQ226"/>
      <c r="FR226"/>
      <c r="FS226"/>
      <c r="FT226"/>
      <c r="FU226"/>
      <c r="FV226"/>
      <c r="FW226"/>
      <c r="FX226"/>
      <c r="FY226"/>
      <c r="FZ226"/>
      <c r="GA226"/>
      <c r="GB226"/>
      <c r="GC226"/>
      <c r="GD226"/>
      <c r="GE226"/>
      <c r="GF226"/>
      <c r="GG226"/>
      <c r="GH226"/>
      <c r="GI226"/>
      <c r="GJ226"/>
      <c r="GK226"/>
      <c r="GL226"/>
      <c r="GM226"/>
      <c r="GN226"/>
      <c r="GO226"/>
      <c r="GP226"/>
      <c r="GQ226"/>
      <c r="GR226"/>
      <c r="GS226"/>
      <c r="GT226"/>
      <c r="GU226"/>
      <c r="GV226"/>
      <c r="GW226"/>
      <c r="GX226"/>
      <c r="GY226"/>
      <c r="GZ226"/>
      <c r="HA226"/>
      <c r="HB226"/>
      <c r="HC226"/>
      <c r="HD226"/>
      <c r="HE226"/>
      <c r="HF226"/>
      <c r="HG226"/>
      <c r="HH226"/>
      <c r="HI226"/>
      <c r="HJ226"/>
      <c r="HK226"/>
      <c r="HL226"/>
      <c r="HM226"/>
      <c r="HN226"/>
      <c r="HO226"/>
      <c r="HP226"/>
      <c r="HQ226"/>
    </row>
    <row r="227" spans="1:225">
      <c r="A227" s="39"/>
      <c r="B227" s="39"/>
      <c r="C227" s="39"/>
      <c r="D227" s="39"/>
      <c r="E227" s="40"/>
      <c r="G227" s="39"/>
      <c r="H227" s="39"/>
      <c r="I227" s="78"/>
      <c r="J227" s="41"/>
      <c r="K227" s="41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  <c r="FO227"/>
      <c r="FP227"/>
      <c r="FQ227"/>
      <c r="FR227"/>
      <c r="FS227"/>
      <c r="FT227"/>
      <c r="FU227"/>
      <c r="FV227"/>
      <c r="FW227"/>
      <c r="FX227"/>
      <c r="FY227"/>
      <c r="FZ227"/>
      <c r="GA227"/>
      <c r="GB227"/>
      <c r="GC227"/>
      <c r="GD227"/>
      <c r="GE227"/>
      <c r="GF227"/>
      <c r="GG227"/>
      <c r="GH227"/>
      <c r="GI227"/>
      <c r="GJ227"/>
      <c r="GK227"/>
      <c r="GL227"/>
      <c r="GM227"/>
      <c r="GN227"/>
      <c r="GO227"/>
      <c r="GP227"/>
      <c r="GQ227"/>
      <c r="GR227"/>
      <c r="GS227"/>
      <c r="GT227"/>
      <c r="GU227"/>
      <c r="GV227"/>
      <c r="GW227"/>
      <c r="GX227"/>
      <c r="GY227"/>
      <c r="GZ227"/>
      <c r="HA227"/>
      <c r="HB227"/>
      <c r="HC227"/>
      <c r="HD227"/>
      <c r="HE227"/>
      <c r="HF227"/>
      <c r="HG227"/>
      <c r="HH227"/>
      <c r="HI227"/>
      <c r="HJ227"/>
      <c r="HK227"/>
      <c r="HL227"/>
      <c r="HM227"/>
      <c r="HN227"/>
      <c r="HO227"/>
      <c r="HP227"/>
      <c r="HQ227"/>
    </row>
    <row r="228" spans="1:225">
      <c r="A228" s="39"/>
      <c r="B228" s="39"/>
      <c r="C228" s="39"/>
      <c r="D228" s="39"/>
      <c r="E228" s="40"/>
      <c r="G228" s="39"/>
      <c r="H228" s="39"/>
      <c r="I228" s="78"/>
      <c r="J228" s="41"/>
      <c r="K228" s="41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  <c r="FO228"/>
      <c r="FP228"/>
      <c r="FQ228"/>
      <c r="FR228"/>
      <c r="FS228"/>
      <c r="FT228"/>
      <c r="FU228"/>
      <c r="FV228"/>
      <c r="FW228"/>
      <c r="FX228"/>
      <c r="FY228"/>
      <c r="FZ228"/>
      <c r="GA228"/>
      <c r="GB228"/>
      <c r="GC228"/>
      <c r="GD228"/>
      <c r="GE228"/>
      <c r="GF228"/>
      <c r="GG228"/>
      <c r="GH228"/>
      <c r="GI228"/>
      <c r="GJ228"/>
      <c r="GK228"/>
      <c r="GL228"/>
      <c r="GM228"/>
      <c r="GN228"/>
      <c r="GO228"/>
      <c r="GP228"/>
      <c r="GQ228"/>
      <c r="GR228"/>
      <c r="GS228"/>
      <c r="GT228"/>
      <c r="GU228"/>
      <c r="GV228"/>
      <c r="GW228"/>
      <c r="GX228"/>
      <c r="GY228"/>
      <c r="GZ228"/>
      <c r="HA228"/>
      <c r="HB228"/>
      <c r="HC228"/>
      <c r="HD228"/>
      <c r="HE228"/>
      <c r="HF228"/>
      <c r="HG228"/>
      <c r="HH228"/>
      <c r="HI228"/>
      <c r="HJ228"/>
      <c r="HK228"/>
      <c r="HL228"/>
      <c r="HM228"/>
      <c r="HN228"/>
      <c r="HO228"/>
      <c r="HP228"/>
      <c r="HQ228"/>
    </row>
    <row r="229" spans="1:225">
      <c r="A229" s="39"/>
      <c r="B229" s="39"/>
      <c r="C229" s="39"/>
      <c r="D229" s="39"/>
      <c r="E229" s="40"/>
      <c r="G229" s="39"/>
      <c r="H229" s="39"/>
      <c r="I229" s="78"/>
      <c r="J229" s="41"/>
      <c r="K229" s="41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  <c r="FO229"/>
      <c r="FP229"/>
      <c r="FQ229"/>
      <c r="FR229"/>
      <c r="FS229"/>
      <c r="FT229"/>
      <c r="FU229"/>
      <c r="FV229"/>
      <c r="FW229"/>
      <c r="FX229"/>
      <c r="FY229"/>
      <c r="FZ229"/>
      <c r="GA229"/>
      <c r="GB229"/>
      <c r="GC229"/>
      <c r="GD229"/>
      <c r="GE229"/>
      <c r="GF229"/>
      <c r="GG229"/>
      <c r="GH229"/>
      <c r="GI229"/>
      <c r="GJ229"/>
      <c r="GK229"/>
      <c r="GL229"/>
      <c r="GM229"/>
      <c r="GN229"/>
      <c r="GO229"/>
      <c r="GP229"/>
      <c r="GQ229"/>
      <c r="GR229"/>
      <c r="GS229"/>
      <c r="GT229"/>
      <c r="GU229"/>
      <c r="GV229"/>
      <c r="GW229"/>
      <c r="GX229"/>
      <c r="GY229"/>
      <c r="GZ229"/>
      <c r="HA229"/>
      <c r="HB229"/>
      <c r="HC229"/>
      <c r="HD229"/>
      <c r="HE229"/>
      <c r="HF229"/>
      <c r="HG229"/>
      <c r="HH229"/>
      <c r="HI229"/>
      <c r="HJ229"/>
      <c r="HK229"/>
      <c r="HL229"/>
      <c r="HM229"/>
      <c r="HN229"/>
      <c r="HO229"/>
      <c r="HP229"/>
      <c r="HQ229"/>
    </row>
    <row r="230" spans="1:225">
      <c r="A230" s="39"/>
      <c r="B230" s="39"/>
      <c r="C230" s="39"/>
      <c r="D230" s="39"/>
      <c r="E230" s="40"/>
      <c r="G230" s="39"/>
      <c r="H230" s="39"/>
      <c r="I230" s="78"/>
      <c r="J230" s="41"/>
      <c r="K230" s="41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  <c r="FO230"/>
      <c r="FP230"/>
      <c r="FQ230"/>
      <c r="FR230"/>
      <c r="FS230"/>
      <c r="FT230"/>
      <c r="FU230"/>
      <c r="FV230"/>
      <c r="FW230"/>
      <c r="FX230"/>
      <c r="FY230"/>
      <c r="FZ230"/>
      <c r="GA230"/>
      <c r="GB230"/>
      <c r="GC230"/>
      <c r="GD230"/>
      <c r="GE230"/>
      <c r="GF230"/>
      <c r="GG230"/>
      <c r="GH230"/>
      <c r="GI230"/>
      <c r="GJ230"/>
      <c r="GK230"/>
      <c r="GL230"/>
      <c r="GM230"/>
      <c r="GN230"/>
      <c r="GO230"/>
      <c r="GP230"/>
      <c r="GQ230"/>
      <c r="GR230"/>
      <c r="GS230"/>
      <c r="GT230"/>
      <c r="GU230"/>
      <c r="GV230"/>
      <c r="GW230"/>
      <c r="GX230"/>
      <c r="GY230"/>
      <c r="GZ230"/>
      <c r="HA230"/>
      <c r="HB230"/>
      <c r="HC230"/>
      <c r="HD230"/>
      <c r="HE230"/>
      <c r="HF230"/>
      <c r="HG230"/>
      <c r="HH230"/>
      <c r="HI230"/>
      <c r="HJ230"/>
      <c r="HK230"/>
      <c r="HL230"/>
      <c r="HM230"/>
      <c r="HN230"/>
      <c r="HO230"/>
      <c r="HP230"/>
      <c r="HQ230"/>
    </row>
    <row r="231" spans="1:225">
      <c r="A231" s="39"/>
      <c r="B231" s="39"/>
      <c r="C231" s="39"/>
      <c r="D231" s="39"/>
      <c r="E231" s="40"/>
      <c r="G231" s="39"/>
      <c r="H231" s="39"/>
      <c r="I231" s="78"/>
      <c r="J231" s="41"/>
      <c r="K231" s="4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  <c r="FO231"/>
      <c r="FP231"/>
      <c r="FQ231"/>
      <c r="FR231"/>
      <c r="FS231"/>
      <c r="FT231"/>
      <c r="FU231"/>
      <c r="FV231"/>
      <c r="FW231"/>
      <c r="FX231"/>
      <c r="FY231"/>
      <c r="FZ231"/>
      <c r="GA231"/>
      <c r="GB231"/>
      <c r="GC231"/>
      <c r="GD231"/>
      <c r="GE231"/>
      <c r="GF231"/>
      <c r="GG231"/>
      <c r="GH231"/>
      <c r="GI231"/>
      <c r="GJ231"/>
      <c r="GK231"/>
      <c r="GL231"/>
      <c r="GM231"/>
      <c r="GN231"/>
      <c r="GO231"/>
      <c r="GP231"/>
      <c r="GQ231"/>
      <c r="GR231"/>
      <c r="GS231"/>
      <c r="GT231"/>
      <c r="GU231"/>
      <c r="GV231"/>
      <c r="GW231"/>
      <c r="GX231"/>
      <c r="GY231"/>
      <c r="GZ231"/>
      <c r="HA231"/>
      <c r="HB231"/>
      <c r="HC231"/>
      <c r="HD231"/>
      <c r="HE231"/>
      <c r="HF231"/>
      <c r="HG231"/>
      <c r="HH231"/>
      <c r="HI231"/>
      <c r="HJ231"/>
      <c r="HK231"/>
      <c r="HL231"/>
      <c r="HM231"/>
      <c r="HN231"/>
      <c r="HO231"/>
      <c r="HP231"/>
      <c r="HQ231"/>
    </row>
    <row r="232" spans="1:225">
      <c r="A232" s="39"/>
      <c r="B232" s="39"/>
      <c r="C232" s="39"/>
      <c r="D232" s="39"/>
      <c r="E232" s="40"/>
      <c r="G232" s="39"/>
      <c r="H232" s="39"/>
      <c r="I232" s="78"/>
      <c r="J232" s="41"/>
      <c r="K232" s="41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  <c r="FO232"/>
      <c r="FP232"/>
      <c r="FQ232"/>
      <c r="FR232"/>
      <c r="FS232"/>
      <c r="FT232"/>
      <c r="FU232"/>
      <c r="FV232"/>
      <c r="FW232"/>
      <c r="FX232"/>
      <c r="FY232"/>
      <c r="FZ232"/>
      <c r="GA232"/>
      <c r="GB232"/>
      <c r="GC232"/>
      <c r="GD232"/>
      <c r="GE232"/>
      <c r="GF232"/>
      <c r="GG232"/>
      <c r="GH232"/>
      <c r="GI232"/>
      <c r="GJ232"/>
      <c r="GK232"/>
      <c r="GL232"/>
      <c r="GM232"/>
      <c r="GN232"/>
      <c r="GO232"/>
      <c r="GP232"/>
      <c r="GQ232"/>
      <c r="GR232"/>
      <c r="GS232"/>
      <c r="GT232"/>
      <c r="GU232"/>
      <c r="GV232"/>
      <c r="GW232"/>
      <c r="GX232"/>
      <c r="GY232"/>
      <c r="GZ232"/>
      <c r="HA232"/>
      <c r="HB232"/>
      <c r="HC232"/>
      <c r="HD232"/>
      <c r="HE232"/>
      <c r="HF232"/>
      <c r="HG232"/>
      <c r="HH232"/>
      <c r="HI232"/>
      <c r="HJ232"/>
      <c r="HK232"/>
      <c r="HL232"/>
      <c r="HM232"/>
      <c r="HN232"/>
      <c r="HO232"/>
      <c r="HP232"/>
      <c r="HQ232"/>
    </row>
    <row r="233" spans="1:225">
      <c r="A233" s="39"/>
      <c r="B233" s="39"/>
      <c r="C233" s="39"/>
      <c r="D233" s="39"/>
      <c r="E233" s="40"/>
      <c r="G233" s="39"/>
      <c r="H233" s="39"/>
      <c r="I233" s="78"/>
      <c r="J233" s="41"/>
      <c r="K233" s="41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  <c r="FO233"/>
      <c r="FP233"/>
      <c r="FQ233"/>
      <c r="FR233"/>
      <c r="FS233"/>
      <c r="FT233"/>
      <c r="FU233"/>
      <c r="FV233"/>
      <c r="FW233"/>
      <c r="FX233"/>
      <c r="FY233"/>
      <c r="FZ233"/>
      <c r="GA233"/>
      <c r="GB233"/>
      <c r="GC233"/>
      <c r="GD233"/>
      <c r="GE233"/>
      <c r="GF233"/>
      <c r="GG233"/>
      <c r="GH233"/>
      <c r="GI233"/>
      <c r="GJ233"/>
      <c r="GK233"/>
      <c r="GL233"/>
      <c r="GM233"/>
      <c r="GN233"/>
      <c r="GO233"/>
      <c r="GP233"/>
      <c r="GQ233"/>
      <c r="GR233"/>
      <c r="GS233"/>
      <c r="GT233"/>
      <c r="GU233"/>
      <c r="GV233"/>
      <c r="GW233"/>
      <c r="GX233"/>
      <c r="GY233"/>
      <c r="GZ233"/>
      <c r="HA233"/>
      <c r="HB233"/>
      <c r="HC233"/>
      <c r="HD233"/>
      <c r="HE233"/>
      <c r="HF233"/>
      <c r="HG233"/>
      <c r="HH233"/>
      <c r="HI233"/>
      <c r="HJ233"/>
      <c r="HK233"/>
      <c r="HL233"/>
      <c r="HM233"/>
      <c r="HN233"/>
      <c r="HO233"/>
      <c r="HP233"/>
      <c r="HQ233"/>
    </row>
    <row r="234" spans="1:225">
      <c r="A234" s="39"/>
      <c r="B234" s="39"/>
      <c r="C234" s="39"/>
      <c r="D234" s="39"/>
      <c r="E234" s="40"/>
      <c r="G234" s="39"/>
      <c r="H234" s="39"/>
      <c r="I234" s="78"/>
      <c r="J234" s="41"/>
      <c r="K234" s="41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  <c r="FO234"/>
      <c r="FP234"/>
      <c r="FQ234"/>
      <c r="FR234"/>
      <c r="FS234"/>
      <c r="FT234"/>
      <c r="FU234"/>
      <c r="FV234"/>
      <c r="FW234"/>
      <c r="FX234"/>
      <c r="FY234"/>
      <c r="FZ234"/>
      <c r="GA234"/>
      <c r="GB234"/>
      <c r="GC234"/>
      <c r="GD234"/>
      <c r="GE234"/>
      <c r="GF234"/>
      <c r="GG234"/>
      <c r="GH234"/>
      <c r="GI234"/>
      <c r="GJ234"/>
      <c r="GK234"/>
      <c r="GL234"/>
      <c r="GM234"/>
      <c r="GN234"/>
      <c r="GO234"/>
      <c r="GP234"/>
      <c r="GQ234"/>
      <c r="GR234"/>
      <c r="GS234"/>
      <c r="GT234"/>
      <c r="GU234"/>
      <c r="GV234"/>
      <c r="GW234"/>
      <c r="GX234"/>
      <c r="GY234"/>
      <c r="GZ234"/>
      <c r="HA234"/>
      <c r="HB234"/>
      <c r="HC234"/>
      <c r="HD234"/>
      <c r="HE234"/>
      <c r="HF234"/>
      <c r="HG234"/>
      <c r="HH234"/>
      <c r="HI234"/>
      <c r="HJ234"/>
      <c r="HK234"/>
      <c r="HL234"/>
      <c r="HM234"/>
      <c r="HN234"/>
      <c r="HO234"/>
      <c r="HP234"/>
      <c r="HQ234"/>
    </row>
    <row r="235" spans="1:225">
      <c r="A235" s="39"/>
      <c r="B235" s="39"/>
      <c r="C235" s="39"/>
      <c r="D235" s="39"/>
      <c r="E235" s="40"/>
      <c r="G235" s="39"/>
      <c r="H235" s="39"/>
      <c r="I235" s="78"/>
      <c r="J235" s="41"/>
      <c r="K235" s="41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  <c r="FO235"/>
      <c r="FP235"/>
      <c r="FQ235"/>
      <c r="FR235"/>
      <c r="FS235"/>
      <c r="FT235"/>
      <c r="FU235"/>
      <c r="FV235"/>
      <c r="FW235"/>
      <c r="FX235"/>
      <c r="FY235"/>
      <c r="FZ235"/>
      <c r="GA235"/>
      <c r="GB235"/>
      <c r="GC235"/>
      <c r="GD235"/>
      <c r="GE235"/>
      <c r="GF235"/>
      <c r="GG235"/>
      <c r="GH235"/>
      <c r="GI235"/>
      <c r="GJ235"/>
      <c r="GK235"/>
      <c r="GL235"/>
      <c r="GM235"/>
      <c r="GN235"/>
      <c r="GO235"/>
      <c r="GP235"/>
      <c r="GQ235"/>
      <c r="GR235"/>
      <c r="GS235"/>
      <c r="GT235"/>
      <c r="GU235"/>
      <c r="GV235"/>
      <c r="GW235"/>
      <c r="GX235"/>
      <c r="GY235"/>
      <c r="GZ235"/>
      <c r="HA235"/>
      <c r="HB235"/>
      <c r="HC235"/>
      <c r="HD235"/>
      <c r="HE235"/>
      <c r="HF235"/>
      <c r="HG235"/>
      <c r="HH235"/>
      <c r="HI235"/>
      <c r="HJ235"/>
      <c r="HK235"/>
      <c r="HL235"/>
      <c r="HM235"/>
      <c r="HN235"/>
      <c r="HO235"/>
      <c r="HP235"/>
      <c r="HQ235"/>
    </row>
    <row r="236" spans="1:225">
      <c r="A236" s="39"/>
      <c r="B236" s="39"/>
      <c r="C236" s="39"/>
      <c r="D236" s="39"/>
      <c r="E236" s="40"/>
      <c r="G236" s="39"/>
      <c r="H236" s="39"/>
      <c r="I236" s="78"/>
      <c r="J236" s="41"/>
      <c r="K236" s="41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  <c r="FO236"/>
      <c r="FP236"/>
      <c r="FQ236"/>
      <c r="FR236"/>
      <c r="FS236"/>
      <c r="FT236"/>
      <c r="FU236"/>
      <c r="FV236"/>
      <c r="FW236"/>
      <c r="FX236"/>
      <c r="FY236"/>
      <c r="FZ236"/>
      <c r="GA236"/>
      <c r="GB236"/>
      <c r="GC236"/>
      <c r="GD236"/>
      <c r="GE236"/>
      <c r="GF236"/>
      <c r="GG236"/>
      <c r="GH236"/>
      <c r="GI236"/>
      <c r="GJ236"/>
      <c r="GK236"/>
      <c r="GL236"/>
      <c r="GM236"/>
      <c r="GN236"/>
      <c r="GO236"/>
      <c r="GP236"/>
      <c r="GQ236"/>
      <c r="GR236"/>
      <c r="GS236"/>
      <c r="GT236"/>
      <c r="GU236"/>
      <c r="GV236"/>
      <c r="GW236"/>
      <c r="GX236"/>
      <c r="GY236"/>
      <c r="GZ236"/>
      <c r="HA236"/>
      <c r="HB236"/>
      <c r="HC236"/>
      <c r="HD236"/>
      <c r="HE236"/>
      <c r="HF236"/>
      <c r="HG236"/>
      <c r="HH236"/>
      <c r="HI236"/>
      <c r="HJ236"/>
      <c r="HK236"/>
      <c r="HL236"/>
      <c r="HM236"/>
      <c r="HN236"/>
      <c r="HO236"/>
      <c r="HP236"/>
      <c r="HQ236"/>
    </row>
    <row r="237" spans="1:225">
      <c r="A237" s="39"/>
      <c r="B237" s="39"/>
      <c r="C237" s="39"/>
      <c r="D237" s="39"/>
      <c r="E237" s="40"/>
      <c r="G237" s="39"/>
      <c r="H237" s="39"/>
      <c r="I237" s="78"/>
      <c r="J237" s="41"/>
      <c r="K237" s="41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  <c r="FO237"/>
      <c r="FP237"/>
      <c r="FQ237"/>
      <c r="FR237"/>
      <c r="FS237"/>
      <c r="FT237"/>
      <c r="FU237"/>
      <c r="FV237"/>
      <c r="FW237"/>
      <c r="FX237"/>
      <c r="FY237"/>
      <c r="FZ237"/>
      <c r="GA237"/>
      <c r="GB237"/>
      <c r="GC237"/>
      <c r="GD237"/>
      <c r="GE237"/>
      <c r="GF237"/>
      <c r="GG237"/>
      <c r="GH237"/>
      <c r="GI237"/>
      <c r="GJ237"/>
      <c r="GK237"/>
      <c r="GL237"/>
      <c r="GM237"/>
      <c r="GN237"/>
      <c r="GO237"/>
      <c r="GP237"/>
      <c r="GQ237"/>
      <c r="GR237"/>
      <c r="GS237"/>
      <c r="GT237"/>
      <c r="GU237"/>
      <c r="GV237"/>
      <c r="GW237"/>
      <c r="GX237"/>
      <c r="GY237"/>
      <c r="GZ237"/>
      <c r="HA237"/>
      <c r="HB237"/>
      <c r="HC237"/>
      <c r="HD237"/>
      <c r="HE237"/>
      <c r="HF237"/>
      <c r="HG237"/>
      <c r="HH237"/>
      <c r="HI237"/>
      <c r="HJ237"/>
      <c r="HK237"/>
      <c r="HL237"/>
      <c r="HM237"/>
      <c r="HN237"/>
      <c r="HO237"/>
      <c r="HP237"/>
      <c r="HQ237"/>
    </row>
    <row r="238" spans="1:225">
      <c r="A238" s="39"/>
      <c r="B238" s="39"/>
      <c r="C238" s="39"/>
      <c r="D238" s="39"/>
      <c r="E238" s="40"/>
      <c r="G238" s="39"/>
      <c r="H238" s="39"/>
      <c r="I238" s="78"/>
      <c r="J238" s="41"/>
      <c r="K238" s="41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  <c r="FO238"/>
      <c r="FP238"/>
      <c r="FQ238"/>
      <c r="FR238"/>
      <c r="FS238"/>
      <c r="FT238"/>
      <c r="FU238"/>
      <c r="FV238"/>
      <c r="FW238"/>
      <c r="FX238"/>
      <c r="FY238"/>
      <c r="FZ238"/>
      <c r="GA238"/>
      <c r="GB238"/>
      <c r="GC238"/>
      <c r="GD238"/>
      <c r="GE238"/>
      <c r="GF238"/>
      <c r="GG238"/>
      <c r="GH238"/>
      <c r="GI238"/>
      <c r="GJ238"/>
      <c r="GK238"/>
      <c r="GL238"/>
      <c r="GM238"/>
      <c r="GN238"/>
      <c r="GO238"/>
      <c r="GP238"/>
      <c r="GQ238"/>
      <c r="GR238"/>
      <c r="GS238"/>
      <c r="GT238"/>
      <c r="GU238"/>
      <c r="GV238"/>
      <c r="GW238"/>
      <c r="GX238"/>
      <c r="GY238"/>
      <c r="GZ238"/>
      <c r="HA238"/>
      <c r="HB238"/>
      <c r="HC238"/>
      <c r="HD238"/>
      <c r="HE238"/>
      <c r="HF238"/>
      <c r="HG238"/>
      <c r="HH238"/>
      <c r="HI238"/>
      <c r="HJ238"/>
      <c r="HK238"/>
      <c r="HL238"/>
      <c r="HM238"/>
      <c r="HN238"/>
      <c r="HO238"/>
      <c r="HP238"/>
      <c r="HQ238"/>
    </row>
    <row r="239" spans="1:225">
      <c r="A239" s="39"/>
      <c r="B239" s="39"/>
      <c r="C239" s="39"/>
      <c r="D239" s="39"/>
      <c r="E239" s="40"/>
      <c r="G239" s="39"/>
      <c r="H239" s="39"/>
      <c r="I239" s="78"/>
      <c r="J239" s="41"/>
      <c r="K239" s="41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  <c r="FO239"/>
      <c r="FP239"/>
      <c r="FQ239"/>
      <c r="FR239"/>
      <c r="FS239"/>
      <c r="FT239"/>
      <c r="FU239"/>
      <c r="FV239"/>
      <c r="FW239"/>
      <c r="FX239"/>
      <c r="FY239"/>
      <c r="FZ239"/>
      <c r="GA239"/>
      <c r="GB239"/>
      <c r="GC239"/>
      <c r="GD239"/>
      <c r="GE239"/>
      <c r="GF239"/>
      <c r="GG239"/>
      <c r="GH239"/>
      <c r="GI239"/>
      <c r="GJ239"/>
      <c r="GK239"/>
      <c r="GL239"/>
      <c r="GM239"/>
      <c r="GN239"/>
      <c r="GO239"/>
      <c r="GP239"/>
      <c r="GQ239"/>
      <c r="GR239"/>
      <c r="GS239"/>
      <c r="GT239"/>
      <c r="GU239"/>
      <c r="GV239"/>
      <c r="GW239"/>
      <c r="GX239"/>
      <c r="GY239"/>
      <c r="GZ239"/>
      <c r="HA239"/>
      <c r="HB239"/>
      <c r="HC239"/>
      <c r="HD239"/>
      <c r="HE239"/>
      <c r="HF239"/>
      <c r="HG239"/>
      <c r="HH239"/>
      <c r="HI239"/>
      <c r="HJ239"/>
      <c r="HK239"/>
      <c r="HL239"/>
      <c r="HM239"/>
      <c r="HN239"/>
      <c r="HO239"/>
      <c r="HP239"/>
      <c r="HQ239"/>
    </row>
    <row r="240" spans="1:225">
      <c r="A240" s="39"/>
      <c r="B240" s="39"/>
      <c r="C240" s="39"/>
      <c r="D240" s="39"/>
      <c r="E240" s="40"/>
      <c r="G240" s="39"/>
      <c r="H240" s="39"/>
      <c r="I240" s="78"/>
      <c r="J240" s="41"/>
      <c r="K240" s="41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  <c r="FO240"/>
      <c r="FP240"/>
      <c r="FQ240"/>
      <c r="FR240"/>
      <c r="FS240"/>
      <c r="FT240"/>
      <c r="FU240"/>
      <c r="FV240"/>
      <c r="FW240"/>
      <c r="FX240"/>
      <c r="FY240"/>
      <c r="FZ240"/>
      <c r="GA240"/>
      <c r="GB240"/>
      <c r="GC240"/>
      <c r="GD240"/>
      <c r="GE240"/>
      <c r="GF240"/>
      <c r="GG240"/>
      <c r="GH240"/>
      <c r="GI240"/>
      <c r="GJ240"/>
      <c r="GK240"/>
      <c r="GL240"/>
      <c r="GM240"/>
      <c r="GN240"/>
      <c r="GO240"/>
      <c r="GP240"/>
      <c r="GQ240"/>
      <c r="GR240"/>
      <c r="GS240"/>
      <c r="GT240"/>
      <c r="GU240"/>
      <c r="GV240"/>
      <c r="GW240"/>
      <c r="GX240"/>
      <c r="GY240"/>
      <c r="GZ240"/>
      <c r="HA240"/>
      <c r="HB240"/>
      <c r="HC240"/>
      <c r="HD240"/>
      <c r="HE240"/>
      <c r="HF240"/>
      <c r="HG240"/>
      <c r="HH240"/>
      <c r="HI240"/>
      <c r="HJ240"/>
      <c r="HK240"/>
      <c r="HL240"/>
      <c r="HM240"/>
      <c r="HN240"/>
      <c r="HO240"/>
      <c r="HP240"/>
      <c r="HQ240"/>
    </row>
    <row r="241" spans="1:225">
      <c r="A241" s="74"/>
      <c r="B241" s="74"/>
      <c r="C241" s="74"/>
      <c r="D241" s="74"/>
      <c r="E241" s="75"/>
      <c r="G241" s="74"/>
      <c r="H241" s="74"/>
      <c r="I241" s="76"/>
      <c r="J241" s="76"/>
      <c r="K241" s="76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  <c r="FO241"/>
      <c r="FP241"/>
      <c r="FQ241"/>
      <c r="FR241"/>
      <c r="FS241"/>
      <c r="FT241"/>
      <c r="FU241"/>
      <c r="FV241"/>
      <c r="FW241"/>
      <c r="FX241"/>
      <c r="FY241"/>
      <c r="FZ241"/>
      <c r="GA241"/>
      <c r="GB241"/>
      <c r="GC241"/>
      <c r="GD241"/>
      <c r="GE241"/>
      <c r="GF241"/>
      <c r="GG241"/>
      <c r="GH241"/>
      <c r="GI241"/>
      <c r="GJ241"/>
      <c r="GK241"/>
      <c r="GL241"/>
      <c r="GM241"/>
      <c r="GN241"/>
      <c r="GO241"/>
      <c r="GP241"/>
      <c r="GQ241"/>
      <c r="GR241"/>
      <c r="GS241"/>
      <c r="GT241"/>
      <c r="GU241"/>
      <c r="GV241"/>
      <c r="GW241"/>
      <c r="GX241"/>
      <c r="GY241"/>
      <c r="GZ241"/>
      <c r="HA241"/>
      <c r="HB241"/>
      <c r="HC241"/>
      <c r="HD241"/>
      <c r="HE241"/>
      <c r="HF241"/>
      <c r="HG241"/>
      <c r="HH241"/>
      <c r="HI241"/>
      <c r="HJ241"/>
      <c r="HK241"/>
      <c r="HL241"/>
      <c r="HM241"/>
      <c r="HN241"/>
      <c r="HO241"/>
      <c r="HP241"/>
      <c r="HQ241"/>
    </row>
    <row r="242" spans="1:225">
      <c r="A242" s="74"/>
      <c r="B242" s="74"/>
      <c r="C242" s="74"/>
      <c r="D242" s="74"/>
      <c r="E242" s="75"/>
      <c r="G242" s="74"/>
      <c r="H242" s="74"/>
      <c r="I242" s="76"/>
      <c r="J242" s="76"/>
      <c r="K242" s="76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  <c r="FO242"/>
      <c r="FP242"/>
      <c r="FQ242"/>
      <c r="FR242"/>
      <c r="FS242"/>
      <c r="FT242"/>
      <c r="FU242"/>
      <c r="FV242"/>
      <c r="FW242"/>
      <c r="FX242"/>
      <c r="FY242"/>
      <c r="FZ242"/>
      <c r="GA242"/>
      <c r="GB242"/>
      <c r="GC242"/>
      <c r="GD242"/>
      <c r="GE242"/>
      <c r="GF242"/>
      <c r="GG242"/>
      <c r="GH242"/>
      <c r="GI242"/>
      <c r="GJ242"/>
      <c r="GK242"/>
      <c r="GL242"/>
      <c r="GM242"/>
      <c r="GN242"/>
      <c r="GO242"/>
      <c r="GP242"/>
      <c r="GQ242"/>
      <c r="GR242"/>
      <c r="GS242"/>
      <c r="GT242"/>
      <c r="GU242"/>
      <c r="GV242"/>
      <c r="GW242"/>
      <c r="GX242"/>
      <c r="GY242"/>
      <c r="GZ242"/>
      <c r="HA242"/>
      <c r="HB242"/>
      <c r="HC242"/>
      <c r="HD242"/>
      <c r="HE242"/>
      <c r="HF242"/>
      <c r="HG242"/>
      <c r="HH242"/>
      <c r="HI242"/>
      <c r="HJ242"/>
      <c r="HK242"/>
      <c r="HL242"/>
      <c r="HM242"/>
      <c r="HN242"/>
      <c r="HO242"/>
      <c r="HP242"/>
      <c r="HQ242"/>
    </row>
    <row r="243" spans="1:225">
      <c r="A243" s="74"/>
      <c r="B243" s="74"/>
      <c r="C243" s="74"/>
      <c r="D243" s="74"/>
      <c r="E243" s="75"/>
      <c r="G243" s="74"/>
      <c r="H243" s="74"/>
      <c r="I243" s="76"/>
      <c r="J243" s="76"/>
      <c r="K243" s="76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  <c r="FO243"/>
      <c r="FP243"/>
      <c r="FQ243"/>
      <c r="FR243"/>
      <c r="FS243"/>
      <c r="FT243"/>
      <c r="FU243"/>
      <c r="FV243"/>
      <c r="FW243"/>
      <c r="FX243"/>
      <c r="FY243"/>
      <c r="FZ243"/>
      <c r="GA243"/>
      <c r="GB243"/>
      <c r="GC243"/>
      <c r="GD243"/>
      <c r="GE243"/>
      <c r="GF243"/>
      <c r="GG243"/>
      <c r="GH243"/>
      <c r="GI243"/>
      <c r="GJ243"/>
      <c r="GK243"/>
      <c r="GL243"/>
      <c r="GM243"/>
      <c r="GN243"/>
      <c r="GO243"/>
      <c r="GP243"/>
      <c r="GQ243"/>
      <c r="GR243"/>
      <c r="GS243"/>
      <c r="GT243"/>
      <c r="GU243"/>
      <c r="GV243"/>
      <c r="GW243"/>
      <c r="GX243"/>
      <c r="GY243"/>
      <c r="GZ243"/>
      <c r="HA243"/>
      <c r="HB243"/>
      <c r="HC243"/>
      <c r="HD243"/>
      <c r="HE243"/>
      <c r="HF243"/>
      <c r="HG243"/>
      <c r="HH243"/>
      <c r="HI243"/>
      <c r="HJ243"/>
      <c r="HK243"/>
      <c r="HL243"/>
      <c r="HM243"/>
      <c r="HN243"/>
      <c r="HO243"/>
      <c r="HP243"/>
      <c r="HQ243"/>
    </row>
    <row r="244" spans="1:225">
      <c r="A244" s="74"/>
      <c r="B244" s="74"/>
      <c r="C244" s="74"/>
      <c r="D244" s="74"/>
      <c r="E244" s="75"/>
      <c r="G244" s="74"/>
      <c r="H244" s="74"/>
      <c r="I244" s="76"/>
      <c r="J244" s="76"/>
      <c r="K244" s="76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  <c r="FO244"/>
      <c r="FP244"/>
      <c r="FQ244"/>
      <c r="FR244"/>
      <c r="FS244"/>
      <c r="FT244"/>
      <c r="FU244"/>
      <c r="FV244"/>
      <c r="FW244"/>
      <c r="FX244"/>
      <c r="FY244"/>
      <c r="FZ244"/>
      <c r="GA244"/>
      <c r="GB244"/>
      <c r="GC244"/>
      <c r="GD244"/>
      <c r="GE244"/>
      <c r="GF244"/>
      <c r="GG244"/>
      <c r="GH244"/>
      <c r="GI244"/>
      <c r="GJ244"/>
      <c r="GK244"/>
      <c r="GL244"/>
      <c r="GM244"/>
      <c r="GN244"/>
      <c r="GO244"/>
      <c r="GP244"/>
      <c r="GQ244"/>
      <c r="GR244"/>
      <c r="GS244"/>
      <c r="GT244"/>
      <c r="GU244"/>
      <c r="GV244"/>
      <c r="GW244"/>
      <c r="GX244"/>
      <c r="GY244"/>
      <c r="GZ244"/>
      <c r="HA244"/>
      <c r="HB244"/>
      <c r="HC244"/>
      <c r="HD244"/>
      <c r="HE244"/>
      <c r="HF244"/>
      <c r="HG244"/>
      <c r="HH244"/>
      <c r="HI244"/>
      <c r="HJ244"/>
      <c r="HK244"/>
      <c r="HL244"/>
      <c r="HM244"/>
      <c r="HN244"/>
      <c r="HO244"/>
      <c r="HP244"/>
      <c r="HQ244"/>
    </row>
    <row r="245" spans="1:225">
      <c r="A245" s="74"/>
      <c r="B245" s="74"/>
      <c r="C245" s="74"/>
      <c r="D245" s="74"/>
      <c r="E245" s="75"/>
      <c r="G245" s="74"/>
      <c r="H245" s="74"/>
      <c r="I245" s="76"/>
      <c r="J245" s="76"/>
      <c r="K245" s="76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  <c r="FO245"/>
      <c r="FP245"/>
      <c r="FQ245"/>
      <c r="FR245"/>
      <c r="FS245"/>
      <c r="FT245"/>
      <c r="FU245"/>
      <c r="FV245"/>
      <c r="FW245"/>
      <c r="FX245"/>
      <c r="FY245"/>
      <c r="FZ245"/>
      <c r="GA245"/>
      <c r="GB245"/>
      <c r="GC245"/>
      <c r="GD245"/>
      <c r="GE245"/>
      <c r="GF245"/>
      <c r="GG245"/>
      <c r="GH245"/>
      <c r="GI245"/>
      <c r="GJ245"/>
      <c r="GK245"/>
      <c r="GL245"/>
      <c r="GM245"/>
      <c r="GN245"/>
      <c r="GO245"/>
      <c r="GP245"/>
      <c r="GQ245"/>
      <c r="GR245"/>
      <c r="GS245"/>
      <c r="GT245"/>
      <c r="GU245"/>
      <c r="GV245"/>
      <c r="GW245"/>
      <c r="GX245"/>
      <c r="GY245"/>
      <c r="GZ245"/>
      <c r="HA245"/>
      <c r="HB245"/>
      <c r="HC245"/>
      <c r="HD245"/>
      <c r="HE245"/>
      <c r="HF245"/>
      <c r="HG245"/>
      <c r="HH245"/>
      <c r="HI245"/>
      <c r="HJ245"/>
      <c r="HK245"/>
      <c r="HL245"/>
      <c r="HM245"/>
      <c r="HN245"/>
      <c r="HO245"/>
      <c r="HP245"/>
      <c r="HQ245"/>
    </row>
    <row r="246" spans="1:225">
      <c r="A246" s="74"/>
      <c r="B246" s="74"/>
      <c r="C246" s="74"/>
      <c r="D246" s="74"/>
      <c r="E246" s="75"/>
      <c r="G246" s="74"/>
      <c r="H246" s="74"/>
      <c r="I246" s="76"/>
      <c r="J246" s="76"/>
      <c r="K246" s="7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  <c r="FO246"/>
      <c r="FP246"/>
      <c r="FQ246"/>
      <c r="FR246"/>
      <c r="FS246"/>
      <c r="FT246"/>
      <c r="FU246"/>
      <c r="FV246"/>
      <c r="FW246"/>
      <c r="FX246"/>
      <c r="FY246"/>
      <c r="FZ246"/>
      <c r="GA246"/>
      <c r="GB246"/>
      <c r="GC246"/>
      <c r="GD246"/>
      <c r="GE246"/>
      <c r="GF246"/>
      <c r="GG246"/>
      <c r="GH246"/>
      <c r="GI246"/>
      <c r="GJ246"/>
      <c r="GK246"/>
      <c r="GL246"/>
      <c r="GM246"/>
      <c r="GN246"/>
      <c r="GO246"/>
      <c r="GP246"/>
      <c r="GQ246"/>
      <c r="GR246"/>
      <c r="GS246"/>
      <c r="GT246"/>
      <c r="GU246"/>
      <c r="GV246"/>
      <c r="GW246"/>
      <c r="GX246"/>
      <c r="GY246"/>
      <c r="GZ246"/>
      <c r="HA246"/>
      <c r="HB246"/>
      <c r="HC246"/>
      <c r="HD246"/>
      <c r="HE246"/>
      <c r="HF246"/>
      <c r="HG246"/>
      <c r="HH246"/>
      <c r="HI246"/>
      <c r="HJ246"/>
      <c r="HK246"/>
      <c r="HL246"/>
      <c r="HM246"/>
      <c r="HN246"/>
      <c r="HO246"/>
      <c r="HP246"/>
      <c r="HQ246"/>
    </row>
    <row r="247" spans="1:225">
      <c r="A247" s="74"/>
      <c r="B247" s="74"/>
      <c r="C247" s="74"/>
      <c r="D247" s="74"/>
      <c r="E247" s="75"/>
      <c r="G247" s="74"/>
      <c r="H247" s="74"/>
      <c r="I247" s="76"/>
      <c r="J247" s="76"/>
      <c r="K247" s="76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  <c r="FO247"/>
      <c r="FP247"/>
      <c r="FQ247"/>
      <c r="FR247"/>
      <c r="FS247"/>
      <c r="FT247"/>
      <c r="FU247"/>
      <c r="FV247"/>
      <c r="FW247"/>
      <c r="FX247"/>
      <c r="FY247"/>
      <c r="FZ247"/>
      <c r="GA247"/>
      <c r="GB247"/>
      <c r="GC247"/>
      <c r="GD247"/>
      <c r="GE247"/>
      <c r="GF247"/>
      <c r="GG247"/>
      <c r="GH247"/>
      <c r="GI247"/>
      <c r="GJ247"/>
      <c r="GK247"/>
      <c r="GL247"/>
      <c r="GM247"/>
      <c r="GN247"/>
      <c r="GO247"/>
      <c r="GP247"/>
      <c r="GQ247"/>
      <c r="GR247"/>
      <c r="GS247"/>
      <c r="GT247"/>
      <c r="GU247"/>
      <c r="GV247"/>
      <c r="GW247"/>
      <c r="GX247"/>
      <c r="GY247"/>
      <c r="GZ247"/>
      <c r="HA247"/>
      <c r="HB247"/>
      <c r="HC247"/>
      <c r="HD247"/>
      <c r="HE247"/>
      <c r="HF247"/>
      <c r="HG247"/>
      <c r="HH247"/>
      <c r="HI247"/>
      <c r="HJ247"/>
      <c r="HK247"/>
      <c r="HL247"/>
      <c r="HM247"/>
      <c r="HN247"/>
      <c r="HO247"/>
      <c r="HP247"/>
      <c r="HQ247"/>
    </row>
    <row r="248" spans="1:225">
      <c r="A248" s="74"/>
      <c r="B248" s="74"/>
      <c r="C248" s="74"/>
      <c r="D248" s="74"/>
      <c r="E248" s="75"/>
      <c r="G248" s="74"/>
      <c r="H248" s="74"/>
      <c r="I248" s="76"/>
      <c r="J248" s="76"/>
      <c r="K248" s="76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  <c r="FO248"/>
      <c r="FP248"/>
      <c r="FQ248"/>
      <c r="FR248"/>
      <c r="FS248"/>
      <c r="FT248"/>
      <c r="FU248"/>
      <c r="FV248"/>
      <c r="FW248"/>
      <c r="FX248"/>
      <c r="FY248"/>
      <c r="FZ248"/>
      <c r="GA248"/>
      <c r="GB248"/>
      <c r="GC248"/>
      <c r="GD248"/>
      <c r="GE248"/>
      <c r="GF248"/>
      <c r="GG248"/>
      <c r="GH248"/>
      <c r="GI248"/>
      <c r="GJ248"/>
      <c r="GK248"/>
      <c r="GL248"/>
      <c r="GM248"/>
      <c r="GN248"/>
      <c r="GO248"/>
      <c r="GP248"/>
      <c r="GQ248"/>
      <c r="GR248"/>
      <c r="GS248"/>
      <c r="GT248"/>
      <c r="GU248"/>
      <c r="GV248"/>
      <c r="GW248"/>
      <c r="GX248"/>
      <c r="GY248"/>
      <c r="GZ248"/>
      <c r="HA248"/>
      <c r="HB248"/>
      <c r="HC248"/>
      <c r="HD248"/>
      <c r="HE248"/>
      <c r="HF248"/>
      <c r="HG248"/>
      <c r="HH248"/>
      <c r="HI248"/>
      <c r="HJ248"/>
      <c r="HK248"/>
      <c r="HL248"/>
      <c r="HM248"/>
      <c r="HN248"/>
      <c r="HO248"/>
      <c r="HP248"/>
      <c r="HQ248"/>
    </row>
    <row r="249" spans="1:225">
      <c r="A249" s="74"/>
      <c r="B249" s="74"/>
      <c r="C249" s="74"/>
      <c r="D249" s="74"/>
      <c r="E249" s="75"/>
      <c r="G249" s="74"/>
      <c r="H249" s="74"/>
      <c r="I249" s="76"/>
      <c r="J249" s="76"/>
      <c r="K249" s="76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  <c r="FO249"/>
      <c r="FP249"/>
      <c r="FQ249"/>
      <c r="FR249"/>
      <c r="FS249"/>
      <c r="FT249"/>
      <c r="FU249"/>
      <c r="FV249"/>
      <c r="FW249"/>
      <c r="FX249"/>
      <c r="FY249"/>
      <c r="FZ249"/>
      <c r="GA249"/>
      <c r="GB249"/>
      <c r="GC249"/>
      <c r="GD249"/>
      <c r="GE249"/>
      <c r="GF249"/>
      <c r="GG249"/>
      <c r="GH249"/>
      <c r="GI249"/>
      <c r="GJ249"/>
      <c r="GK249"/>
      <c r="GL249"/>
      <c r="GM249"/>
      <c r="GN249"/>
      <c r="GO249"/>
      <c r="GP249"/>
      <c r="GQ249"/>
      <c r="GR249"/>
      <c r="GS249"/>
      <c r="GT249"/>
      <c r="GU249"/>
      <c r="GV249"/>
      <c r="GW249"/>
      <c r="GX249"/>
      <c r="GY249"/>
      <c r="GZ249"/>
      <c r="HA249"/>
      <c r="HB249"/>
      <c r="HC249"/>
      <c r="HD249"/>
      <c r="HE249"/>
      <c r="HF249"/>
      <c r="HG249"/>
      <c r="HH249"/>
      <c r="HI249"/>
      <c r="HJ249"/>
      <c r="HK249"/>
      <c r="HL249"/>
      <c r="HM249"/>
      <c r="HN249"/>
      <c r="HO249"/>
      <c r="HP249"/>
      <c r="HQ249"/>
    </row>
    <row r="250" spans="1:225">
      <c r="A250" s="74"/>
      <c r="B250" s="74"/>
      <c r="C250" s="74"/>
      <c r="D250" s="74"/>
      <c r="E250" s="75"/>
      <c r="G250" s="74"/>
      <c r="H250" s="74"/>
      <c r="I250" s="76"/>
      <c r="J250" s="76"/>
      <c r="K250" s="76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  <c r="FO250"/>
      <c r="FP250"/>
      <c r="FQ250"/>
      <c r="FR250"/>
      <c r="FS250"/>
      <c r="FT250"/>
      <c r="FU250"/>
      <c r="FV250"/>
      <c r="FW250"/>
      <c r="FX250"/>
      <c r="FY250"/>
      <c r="FZ250"/>
      <c r="GA250"/>
      <c r="GB250"/>
      <c r="GC250"/>
      <c r="GD250"/>
      <c r="GE250"/>
      <c r="GF250"/>
      <c r="GG250"/>
      <c r="GH250"/>
      <c r="GI250"/>
      <c r="GJ250"/>
      <c r="GK250"/>
      <c r="GL250"/>
      <c r="GM250"/>
      <c r="GN250"/>
      <c r="GO250"/>
      <c r="GP250"/>
      <c r="GQ250"/>
      <c r="GR250"/>
      <c r="GS250"/>
      <c r="GT250"/>
      <c r="GU250"/>
      <c r="GV250"/>
      <c r="GW250"/>
      <c r="GX250"/>
      <c r="GY250"/>
      <c r="GZ250"/>
      <c r="HA250"/>
      <c r="HB250"/>
      <c r="HC250"/>
      <c r="HD250"/>
      <c r="HE250"/>
      <c r="HF250"/>
      <c r="HG250"/>
      <c r="HH250"/>
      <c r="HI250"/>
      <c r="HJ250"/>
      <c r="HK250"/>
      <c r="HL250"/>
      <c r="HM250"/>
      <c r="HN250"/>
      <c r="HO250"/>
      <c r="HP250"/>
      <c r="HQ250"/>
    </row>
    <row r="251" spans="1:225">
      <c r="A251" s="74"/>
      <c r="B251" s="74"/>
      <c r="C251" s="74"/>
      <c r="D251" s="74"/>
      <c r="E251" s="75"/>
      <c r="G251" s="74"/>
      <c r="H251" s="74"/>
      <c r="I251" s="76"/>
      <c r="J251" s="76"/>
      <c r="K251" s="76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  <c r="FO251"/>
      <c r="FP251"/>
      <c r="FQ251"/>
      <c r="FR251"/>
      <c r="FS251"/>
      <c r="FT251"/>
      <c r="FU251"/>
      <c r="FV251"/>
      <c r="FW251"/>
      <c r="FX251"/>
      <c r="FY251"/>
      <c r="FZ251"/>
      <c r="GA251"/>
      <c r="GB251"/>
      <c r="GC251"/>
      <c r="GD251"/>
      <c r="GE251"/>
      <c r="GF251"/>
      <c r="GG251"/>
      <c r="GH251"/>
      <c r="GI251"/>
      <c r="GJ251"/>
      <c r="GK251"/>
      <c r="GL251"/>
      <c r="GM251"/>
      <c r="GN251"/>
      <c r="GO251"/>
      <c r="GP251"/>
      <c r="GQ251"/>
      <c r="GR251"/>
      <c r="GS251"/>
      <c r="GT251"/>
      <c r="GU251"/>
      <c r="GV251"/>
      <c r="GW251"/>
      <c r="GX251"/>
      <c r="GY251"/>
      <c r="GZ251"/>
      <c r="HA251"/>
      <c r="HB251"/>
      <c r="HC251"/>
      <c r="HD251"/>
      <c r="HE251"/>
      <c r="HF251"/>
      <c r="HG251"/>
      <c r="HH251"/>
      <c r="HI251"/>
      <c r="HJ251"/>
      <c r="HK251"/>
      <c r="HL251"/>
      <c r="HM251"/>
      <c r="HN251"/>
      <c r="HO251"/>
      <c r="HP251"/>
      <c r="HQ251"/>
    </row>
    <row r="252" spans="1:225">
      <c r="A252" s="74"/>
      <c r="B252" s="74"/>
      <c r="C252" s="74"/>
      <c r="D252" s="74"/>
      <c r="E252" s="75"/>
      <c r="G252" s="74"/>
      <c r="H252" s="74"/>
      <c r="I252" s="76"/>
      <c r="J252" s="76"/>
      <c r="K252" s="76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  <c r="FO252"/>
      <c r="FP252"/>
      <c r="FQ252"/>
      <c r="FR252"/>
      <c r="FS252"/>
      <c r="FT252"/>
      <c r="FU252"/>
      <c r="FV252"/>
      <c r="FW252"/>
      <c r="FX252"/>
      <c r="FY252"/>
      <c r="FZ252"/>
      <c r="GA252"/>
      <c r="GB252"/>
      <c r="GC252"/>
      <c r="GD252"/>
      <c r="GE252"/>
      <c r="GF252"/>
      <c r="GG252"/>
      <c r="GH252"/>
      <c r="GI252"/>
      <c r="GJ252"/>
      <c r="GK252"/>
      <c r="GL252"/>
      <c r="GM252"/>
      <c r="GN252"/>
      <c r="GO252"/>
      <c r="GP252"/>
      <c r="GQ252"/>
      <c r="GR252"/>
      <c r="GS252"/>
      <c r="GT252"/>
      <c r="GU252"/>
      <c r="GV252"/>
      <c r="GW252"/>
      <c r="GX252"/>
      <c r="GY252"/>
      <c r="GZ252"/>
      <c r="HA252"/>
      <c r="HB252"/>
      <c r="HC252"/>
      <c r="HD252"/>
      <c r="HE252"/>
      <c r="HF252"/>
      <c r="HG252"/>
      <c r="HH252"/>
      <c r="HI252"/>
      <c r="HJ252"/>
      <c r="HK252"/>
      <c r="HL252"/>
      <c r="HM252"/>
      <c r="HN252"/>
      <c r="HO252"/>
      <c r="HP252"/>
      <c r="HQ252"/>
    </row>
    <row r="259" spans="1:225" ht="15">
      <c r="A259"/>
      <c r="B259"/>
      <c r="C259"/>
      <c r="D259"/>
      <c r="E259"/>
      <c r="F259" s="30"/>
      <c r="G259"/>
      <c r="H259"/>
      <c r="I259" s="112"/>
      <c r="J259" s="38"/>
      <c r="K259" s="38"/>
      <c r="L259" s="30"/>
      <c r="M259" s="174"/>
      <c r="N259" s="174"/>
      <c r="O259" s="174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  <c r="FO259"/>
      <c r="FP259"/>
      <c r="FQ259"/>
      <c r="FR259"/>
      <c r="FS259"/>
      <c r="FT259"/>
      <c r="FU259"/>
      <c r="FV259"/>
      <c r="FW259"/>
      <c r="FX259"/>
      <c r="FY259"/>
      <c r="FZ259"/>
      <c r="GA259"/>
      <c r="GB259"/>
      <c r="GC259"/>
      <c r="GD259"/>
      <c r="GE259"/>
      <c r="GF259"/>
      <c r="GG259"/>
      <c r="GH259"/>
      <c r="GI259"/>
      <c r="GJ259"/>
      <c r="GK259"/>
      <c r="GL259"/>
      <c r="GM259"/>
      <c r="GN259"/>
      <c r="GO259"/>
      <c r="GP259"/>
      <c r="GQ259"/>
      <c r="GR259"/>
      <c r="GS259"/>
      <c r="GT259"/>
      <c r="GU259"/>
      <c r="GV259"/>
      <c r="GW259"/>
      <c r="GX259"/>
      <c r="GY259"/>
      <c r="GZ259"/>
      <c r="HA259"/>
      <c r="HB259"/>
      <c r="HC259"/>
      <c r="HD259"/>
      <c r="HE259"/>
      <c r="HF259"/>
      <c r="HG259"/>
      <c r="HH259"/>
      <c r="HI259"/>
      <c r="HJ259"/>
      <c r="HK259"/>
      <c r="HL259"/>
      <c r="HM259"/>
      <c r="HN259"/>
      <c r="HO259"/>
      <c r="HP259"/>
      <c r="HQ259"/>
    </row>
    <row r="262" spans="1:225" ht="15">
      <c r="A262"/>
      <c r="B262"/>
      <c r="C262"/>
      <c r="D262"/>
      <c r="E262"/>
      <c r="F262" s="30"/>
      <c r="G262"/>
      <c r="H262"/>
      <c r="I262" s="112"/>
      <c r="J262" s="38"/>
      <c r="K262" s="38"/>
      <c r="L262" s="30"/>
      <c r="M262" s="174"/>
      <c r="N262" s="174"/>
      <c r="O262" s="174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  <c r="FO262"/>
      <c r="FP262"/>
      <c r="FQ262"/>
      <c r="FR262"/>
      <c r="FS262"/>
      <c r="FT262"/>
      <c r="FU262"/>
      <c r="FV262"/>
      <c r="FW262"/>
      <c r="FX262"/>
      <c r="FY262"/>
      <c r="FZ262"/>
      <c r="GA262"/>
      <c r="GB262"/>
      <c r="GC262"/>
      <c r="GD262"/>
      <c r="GE262"/>
      <c r="GF262"/>
      <c r="GG262"/>
      <c r="GH262"/>
      <c r="GI262"/>
      <c r="GJ262"/>
      <c r="GK262"/>
      <c r="GL262"/>
      <c r="GM262"/>
      <c r="GN262"/>
      <c r="GO262"/>
      <c r="GP262"/>
      <c r="GQ262"/>
      <c r="GR262"/>
      <c r="GS262"/>
      <c r="GT262"/>
      <c r="GU262"/>
      <c r="GV262"/>
      <c r="GW262"/>
      <c r="GX262"/>
      <c r="GY262"/>
      <c r="GZ262"/>
      <c r="HA262"/>
      <c r="HB262"/>
      <c r="HC262"/>
      <c r="HD262"/>
      <c r="HE262"/>
      <c r="HF262"/>
      <c r="HG262"/>
      <c r="HH262"/>
      <c r="HI262"/>
      <c r="HJ262"/>
      <c r="HK262"/>
      <c r="HL262"/>
      <c r="HM262"/>
      <c r="HN262"/>
      <c r="HO262"/>
      <c r="HP262"/>
      <c r="HQ262"/>
    </row>
    <row r="263" spans="1:225" ht="15">
      <c r="A263"/>
      <c r="B263"/>
      <c r="C263"/>
      <c r="D263"/>
      <c r="E263"/>
      <c r="F263" s="30"/>
      <c r="G263"/>
      <c r="H263"/>
      <c r="I263" s="112"/>
      <c r="J263" s="38"/>
      <c r="K263" s="38"/>
      <c r="L263" s="30"/>
      <c r="M263" s="174"/>
      <c r="N263" s="174"/>
      <c r="O263" s="174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  <c r="FO263"/>
      <c r="FP263"/>
      <c r="FQ263"/>
      <c r="FR263"/>
      <c r="FS263"/>
      <c r="FT263"/>
      <c r="FU263"/>
      <c r="FV263"/>
      <c r="FW263"/>
      <c r="FX263"/>
      <c r="FY263"/>
      <c r="FZ263"/>
      <c r="GA263"/>
      <c r="GB263"/>
      <c r="GC263"/>
      <c r="GD263"/>
      <c r="GE263"/>
      <c r="GF263"/>
      <c r="GG263"/>
      <c r="GH263"/>
      <c r="GI263"/>
      <c r="GJ263"/>
      <c r="GK263"/>
      <c r="GL263"/>
      <c r="GM263"/>
      <c r="GN263"/>
      <c r="GO263"/>
      <c r="GP263"/>
      <c r="GQ263"/>
      <c r="GR263"/>
      <c r="GS263"/>
      <c r="GT263"/>
      <c r="GU263"/>
      <c r="GV263"/>
      <c r="GW263"/>
      <c r="GX263"/>
      <c r="GY263"/>
      <c r="GZ263"/>
      <c r="HA263"/>
      <c r="HB263"/>
      <c r="HC263"/>
      <c r="HD263"/>
      <c r="HE263"/>
      <c r="HF263"/>
      <c r="HG263"/>
      <c r="HH263"/>
      <c r="HI263"/>
      <c r="HJ263"/>
      <c r="HK263"/>
      <c r="HL263"/>
      <c r="HM263"/>
      <c r="HN263"/>
      <c r="HO263"/>
      <c r="HP263"/>
      <c r="HQ263"/>
    </row>
    <row r="264" spans="1:225" ht="15">
      <c r="A264"/>
      <c r="B264"/>
      <c r="C264"/>
      <c r="D264"/>
      <c r="E264"/>
      <c r="F264" s="30"/>
      <c r="G264"/>
      <c r="H264"/>
      <c r="I264" s="112"/>
      <c r="J264" s="38"/>
      <c r="K264" s="38"/>
      <c r="L264" s="30"/>
      <c r="M264" s="174"/>
      <c r="N264" s="174"/>
      <c r="O264" s="17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  <c r="FO264"/>
      <c r="FP264"/>
      <c r="FQ264"/>
      <c r="FR264"/>
      <c r="FS264"/>
      <c r="FT264"/>
      <c r="FU264"/>
      <c r="FV264"/>
      <c r="FW264"/>
      <c r="FX264"/>
      <c r="FY264"/>
      <c r="FZ264"/>
      <c r="GA264"/>
      <c r="GB264"/>
      <c r="GC264"/>
      <c r="GD264"/>
      <c r="GE264"/>
      <c r="GF264"/>
      <c r="GG264"/>
      <c r="GH264"/>
      <c r="GI264"/>
      <c r="GJ264"/>
      <c r="GK264"/>
      <c r="GL264"/>
      <c r="GM264"/>
      <c r="GN264"/>
      <c r="GO264"/>
      <c r="GP264"/>
      <c r="GQ264"/>
      <c r="GR264"/>
      <c r="GS264"/>
      <c r="GT264"/>
      <c r="GU264"/>
      <c r="GV264"/>
      <c r="GW264"/>
      <c r="GX264"/>
      <c r="GY264"/>
      <c r="GZ264"/>
      <c r="HA264"/>
      <c r="HB264"/>
      <c r="HC264"/>
      <c r="HD264"/>
      <c r="HE264"/>
      <c r="HF264"/>
      <c r="HG264"/>
      <c r="HH264"/>
      <c r="HI264"/>
      <c r="HJ264"/>
      <c r="HK264"/>
      <c r="HL264"/>
      <c r="HM264"/>
      <c r="HN264"/>
      <c r="HO264"/>
      <c r="HP264"/>
      <c r="HQ264"/>
    </row>
    <row r="265" spans="1:225" ht="15">
      <c r="A265"/>
      <c r="B265"/>
      <c r="C265"/>
      <c r="D265"/>
      <c r="E265"/>
      <c r="F265" s="30"/>
      <c r="G265"/>
      <c r="H265"/>
      <c r="I265" s="112"/>
      <c r="J265" s="38"/>
      <c r="K265" s="38"/>
      <c r="L265" s="30"/>
      <c r="M265" s="174"/>
      <c r="N265" s="174"/>
      <c r="O265" s="174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  <c r="FO265"/>
      <c r="FP265"/>
      <c r="FQ265"/>
      <c r="FR265"/>
      <c r="FS265"/>
      <c r="FT265"/>
      <c r="FU265"/>
      <c r="FV265"/>
      <c r="FW265"/>
      <c r="FX265"/>
      <c r="FY265"/>
      <c r="FZ265"/>
      <c r="GA265"/>
      <c r="GB265"/>
      <c r="GC265"/>
      <c r="GD265"/>
      <c r="GE265"/>
      <c r="GF265"/>
      <c r="GG265"/>
      <c r="GH265"/>
      <c r="GI265"/>
      <c r="GJ265"/>
      <c r="GK265"/>
      <c r="GL265"/>
      <c r="GM265"/>
      <c r="GN265"/>
      <c r="GO265"/>
      <c r="GP265"/>
      <c r="GQ265"/>
      <c r="GR265"/>
      <c r="GS265"/>
      <c r="GT265"/>
      <c r="GU265"/>
      <c r="GV265"/>
      <c r="GW265"/>
      <c r="GX265"/>
      <c r="GY265"/>
      <c r="GZ265"/>
      <c r="HA265"/>
      <c r="HB265"/>
      <c r="HC265"/>
      <c r="HD265"/>
      <c r="HE265"/>
      <c r="HF265"/>
      <c r="HG265"/>
      <c r="HH265"/>
      <c r="HI265"/>
      <c r="HJ265"/>
      <c r="HK265"/>
      <c r="HL265"/>
      <c r="HM265"/>
      <c r="HN265"/>
      <c r="HO265"/>
      <c r="HP265"/>
      <c r="HQ265"/>
    </row>
    <row r="274" spans="1:225" ht="15">
      <c r="A274"/>
      <c r="B274"/>
      <c r="C274"/>
      <c r="D274"/>
      <c r="E274"/>
      <c r="F274" s="30"/>
      <c r="G274"/>
      <c r="H274"/>
      <c r="I274" s="112"/>
      <c r="J274" s="38"/>
      <c r="K274" s="38"/>
      <c r="L274" s="30"/>
      <c r="M274" s="174"/>
      <c r="N274" s="174"/>
      <c r="O274" s="1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  <c r="FO274"/>
      <c r="FP274"/>
      <c r="FQ274"/>
      <c r="FR274"/>
      <c r="FS274"/>
      <c r="FT274"/>
      <c r="FU274"/>
      <c r="FV274"/>
      <c r="FW274"/>
      <c r="FX274"/>
      <c r="FY274"/>
      <c r="FZ274"/>
      <c r="GA274"/>
      <c r="GB274"/>
      <c r="GC274"/>
      <c r="GD274"/>
      <c r="GE274"/>
      <c r="GF274"/>
      <c r="GG274"/>
      <c r="GH274"/>
      <c r="GI274"/>
      <c r="GJ274"/>
      <c r="GK274"/>
      <c r="GL274"/>
      <c r="GM274"/>
      <c r="GN274"/>
      <c r="GO274"/>
      <c r="GP274"/>
      <c r="GQ274"/>
      <c r="GR274"/>
      <c r="GS274"/>
      <c r="GT274"/>
      <c r="GU274"/>
      <c r="GV274"/>
      <c r="GW274"/>
      <c r="GX274"/>
      <c r="GY274"/>
      <c r="GZ274"/>
      <c r="HA274"/>
      <c r="HB274"/>
      <c r="HC274"/>
      <c r="HD274"/>
      <c r="HE274"/>
      <c r="HF274"/>
      <c r="HG274"/>
      <c r="HH274"/>
      <c r="HI274"/>
      <c r="HJ274"/>
      <c r="HK274"/>
      <c r="HL274"/>
      <c r="HM274"/>
      <c r="HN274"/>
      <c r="HO274"/>
      <c r="HP274"/>
      <c r="HQ274"/>
    </row>
    <row r="277" spans="1:225" ht="15">
      <c r="A277"/>
      <c r="B277"/>
      <c r="C277"/>
      <c r="D277"/>
      <c r="E277"/>
      <c r="F277" s="30"/>
      <c r="G277"/>
      <c r="H277"/>
      <c r="I277" s="112"/>
      <c r="J277" s="38"/>
      <c r="K277" s="38"/>
      <c r="L277" s="30"/>
      <c r="M277" s="174"/>
      <c r="N277" s="174"/>
      <c r="O277" s="174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  <c r="FO277"/>
      <c r="FP277"/>
      <c r="FQ277"/>
      <c r="FR277"/>
      <c r="FS277"/>
      <c r="FT277"/>
      <c r="FU277"/>
      <c r="FV277"/>
      <c r="FW277"/>
      <c r="FX277"/>
      <c r="FY277"/>
      <c r="FZ277"/>
      <c r="GA277"/>
      <c r="GB277"/>
      <c r="GC277"/>
      <c r="GD277"/>
      <c r="GE277"/>
      <c r="GF277"/>
      <c r="GG277"/>
      <c r="GH277"/>
      <c r="GI277"/>
      <c r="GJ277"/>
      <c r="GK277"/>
      <c r="GL277"/>
      <c r="GM277"/>
      <c r="GN277"/>
      <c r="GO277"/>
      <c r="GP277"/>
      <c r="GQ277"/>
      <c r="GR277"/>
      <c r="GS277"/>
      <c r="GT277"/>
      <c r="GU277"/>
      <c r="GV277"/>
      <c r="GW277"/>
      <c r="GX277"/>
      <c r="GY277"/>
      <c r="GZ277"/>
      <c r="HA277"/>
      <c r="HB277"/>
      <c r="HC277"/>
      <c r="HD277"/>
      <c r="HE277"/>
      <c r="HF277"/>
      <c r="HG277"/>
      <c r="HH277"/>
      <c r="HI277"/>
      <c r="HJ277"/>
      <c r="HK277"/>
      <c r="HL277"/>
      <c r="HM277"/>
      <c r="HN277"/>
      <c r="HO277"/>
      <c r="HP277"/>
      <c r="HQ277"/>
    </row>
    <row r="278" spans="1:225" ht="15">
      <c r="A278"/>
      <c r="B278"/>
      <c r="C278"/>
      <c r="D278"/>
      <c r="E278"/>
      <c r="F278" s="30"/>
      <c r="G278"/>
      <c r="H278"/>
      <c r="I278" s="112"/>
      <c r="J278" s="38"/>
      <c r="K278" s="38"/>
      <c r="L278" s="30"/>
      <c r="M278" s="174"/>
      <c r="N278" s="174"/>
      <c r="O278" s="174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  <c r="FO278"/>
      <c r="FP278"/>
      <c r="FQ278"/>
      <c r="FR278"/>
      <c r="FS278"/>
      <c r="FT278"/>
      <c r="FU278"/>
      <c r="FV278"/>
      <c r="FW278"/>
      <c r="FX278"/>
      <c r="FY278"/>
      <c r="FZ278"/>
      <c r="GA278"/>
      <c r="GB278"/>
      <c r="GC278"/>
      <c r="GD278"/>
      <c r="GE278"/>
      <c r="GF278"/>
      <c r="GG278"/>
      <c r="GH278"/>
      <c r="GI278"/>
      <c r="GJ278"/>
      <c r="GK278"/>
      <c r="GL278"/>
      <c r="GM278"/>
      <c r="GN278"/>
      <c r="GO278"/>
      <c r="GP278"/>
      <c r="GQ278"/>
      <c r="GR278"/>
      <c r="GS278"/>
      <c r="GT278"/>
      <c r="GU278"/>
      <c r="GV278"/>
      <c r="GW278"/>
      <c r="GX278"/>
      <c r="GY278"/>
      <c r="GZ278"/>
      <c r="HA278"/>
      <c r="HB278"/>
      <c r="HC278"/>
      <c r="HD278"/>
      <c r="HE278"/>
      <c r="HF278"/>
      <c r="HG278"/>
      <c r="HH278"/>
      <c r="HI278"/>
      <c r="HJ278"/>
      <c r="HK278"/>
      <c r="HL278"/>
      <c r="HM278"/>
      <c r="HN278"/>
      <c r="HO278"/>
      <c r="HP278"/>
      <c r="HQ278"/>
    </row>
    <row r="279" spans="1:225" ht="15">
      <c r="A279"/>
      <c r="B279"/>
      <c r="C279"/>
      <c r="D279"/>
      <c r="E279"/>
      <c r="F279" s="30"/>
      <c r="G279"/>
      <c r="H279"/>
      <c r="I279" s="112"/>
      <c r="J279" s="38"/>
      <c r="K279" s="38"/>
      <c r="L279" s="30"/>
      <c r="M279" s="174"/>
      <c r="N279" s="174"/>
      <c r="O279" s="174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  <c r="FO279"/>
      <c r="FP279"/>
      <c r="FQ279"/>
      <c r="FR279"/>
      <c r="FS279"/>
      <c r="FT279"/>
      <c r="FU279"/>
      <c r="FV279"/>
      <c r="FW279"/>
      <c r="FX279"/>
      <c r="FY279"/>
      <c r="FZ279"/>
      <c r="GA279"/>
      <c r="GB279"/>
      <c r="GC279"/>
      <c r="GD279"/>
      <c r="GE279"/>
      <c r="GF279"/>
      <c r="GG279"/>
      <c r="GH279"/>
      <c r="GI279"/>
      <c r="GJ279"/>
      <c r="GK279"/>
      <c r="GL279"/>
      <c r="GM279"/>
      <c r="GN279"/>
      <c r="GO279"/>
      <c r="GP279"/>
      <c r="GQ279"/>
      <c r="GR279"/>
      <c r="GS279"/>
      <c r="GT279"/>
      <c r="GU279"/>
      <c r="GV279"/>
      <c r="GW279"/>
      <c r="GX279"/>
      <c r="GY279"/>
      <c r="GZ279"/>
      <c r="HA279"/>
      <c r="HB279"/>
      <c r="HC279"/>
      <c r="HD279"/>
      <c r="HE279"/>
      <c r="HF279"/>
      <c r="HG279"/>
      <c r="HH279"/>
      <c r="HI279"/>
      <c r="HJ279"/>
      <c r="HK279"/>
      <c r="HL279"/>
      <c r="HM279"/>
      <c r="HN279"/>
      <c r="HO279"/>
      <c r="HP279"/>
      <c r="HQ279"/>
    </row>
    <row r="280" spans="1:225" ht="15">
      <c r="A280"/>
      <c r="B280"/>
      <c r="C280"/>
      <c r="D280"/>
      <c r="E280"/>
      <c r="F280" s="30"/>
      <c r="G280"/>
      <c r="H280"/>
      <c r="I280" s="112"/>
      <c r="J280" s="38"/>
      <c r="K280" s="38"/>
      <c r="L280" s="30"/>
      <c r="M280" s="174"/>
      <c r="N280" s="174"/>
      <c r="O280" s="174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  <c r="FO280"/>
      <c r="FP280"/>
      <c r="FQ280"/>
      <c r="FR280"/>
      <c r="FS280"/>
      <c r="FT280"/>
      <c r="FU280"/>
      <c r="FV280"/>
      <c r="FW280"/>
      <c r="FX280"/>
      <c r="FY280"/>
      <c r="FZ280"/>
      <c r="GA280"/>
      <c r="GB280"/>
      <c r="GC280"/>
      <c r="GD280"/>
      <c r="GE280"/>
      <c r="GF280"/>
      <c r="GG280"/>
      <c r="GH280"/>
      <c r="GI280"/>
      <c r="GJ280"/>
      <c r="GK280"/>
      <c r="GL280"/>
      <c r="GM280"/>
      <c r="GN280"/>
      <c r="GO280"/>
      <c r="GP280"/>
      <c r="GQ280"/>
      <c r="GR280"/>
      <c r="GS280"/>
      <c r="GT280"/>
      <c r="GU280"/>
      <c r="GV280"/>
      <c r="GW280"/>
      <c r="GX280"/>
      <c r="GY280"/>
      <c r="GZ280"/>
      <c r="HA280"/>
      <c r="HB280"/>
      <c r="HC280"/>
      <c r="HD280"/>
      <c r="HE280"/>
      <c r="HF280"/>
      <c r="HG280"/>
      <c r="HH280"/>
      <c r="HI280"/>
      <c r="HJ280"/>
      <c r="HK280"/>
      <c r="HL280"/>
      <c r="HM280"/>
      <c r="HN280"/>
      <c r="HO280"/>
      <c r="HP280"/>
      <c r="HQ280"/>
    </row>
    <row r="290" spans="1:225" ht="15">
      <c r="A290"/>
      <c r="B290"/>
      <c r="C290"/>
      <c r="D290"/>
      <c r="E290"/>
      <c r="F290" s="30"/>
      <c r="G290"/>
      <c r="H290"/>
      <c r="I290" s="112"/>
      <c r="J290" s="38"/>
      <c r="K290" s="38"/>
      <c r="L290" s="30"/>
      <c r="M290" s="174"/>
      <c r="N290" s="174"/>
      <c r="O290" s="174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  <c r="FO290"/>
      <c r="FP290"/>
      <c r="FQ290"/>
      <c r="FR290"/>
      <c r="FS290"/>
      <c r="FT290"/>
      <c r="FU290"/>
      <c r="FV290"/>
      <c r="FW290"/>
      <c r="FX290"/>
      <c r="FY290"/>
      <c r="FZ290"/>
      <c r="GA290"/>
      <c r="GB290"/>
      <c r="GC290"/>
      <c r="GD290"/>
      <c r="GE290"/>
      <c r="GF290"/>
      <c r="GG290"/>
      <c r="GH290"/>
      <c r="GI290"/>
      <c r="GJ290"/>
      <c r="GK290"/>
      <c r="GL290"/>
      <c r="GM290"/>
      <c r="GN290"/>
      <c r="GO290"/>
      <c r="GP290"/>
      <c r="GQ290"/>
      <c r="GR290"/>
      <c r="GS290"/>
      <c r="GT290"/>
      <c r="GU290"/>
      <c r="GV290"/>
      <c r="GW290"/>
      <c r="GX290"/>
      <c r="GY290"/>
      <c r="GZ290"/>
      <c r="HA290"/>
      <c r="HB290"/>
      <c r="HC290"/>
      <c r="HD290"/>
      <c r="HE290"/>
      <c r="HF290"/>
      <c r="HG290"/>
      <c r="HH290"/>
      <c r="HI290"/>
      <c r="HJ290"/>
      <c r="HK290"/>
      <c r="HL290"/>
      <c r="HM290"/>
      <c r="HN290"/>
      <c r="HO290"/>
      <c r="HP290"/>
      <c r="HQ290"/>
    </row>
    <row r="293" spans="1:225" ht="15">
      <c r="A293"/>
      <c r="B293"/>
      <c r="C293"/>
      <c r="D293"/>
      <c r="E293"/>
      <c r="F293" s="30"/>
      <c r="G293"/>
      <c r="H293"/>
      <c r="I293" s="112"/>
      <c r="J293" s="38"/>
      <c r="K293" s="38"/>
      <c r="L293" s="30"/>
      <c r="M293" s="174"/>
      <c r="N293" s="174"/>
      <c r="O293" s="174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  <c r="FO293"/>
      <c r="FP293"/>
      <c r="FQ293"/>
      <c r="FR293"/>
      <c r="FS293"/>
      <c r="FT293"/>
      <c r="FU293"/>
      <c r="FV293"/>
      <c r="FW293"/>
      <c r="FX293"/>
      <c r="FY293"/>
      <c r="FZ293"/>
      <c r="GA293"/>
      <c r="GB293"/>
      <c r="GC293"/>
      <c r="GD293"/>
      <c r="GE293"/>
      <c r="GF293"/>
      <c r="GG293"/>
      <c r="GH293"/>
      <c r="GI293"/>
      <c r="GJ293"/>
      <c r="GK293"/>
      <c r="GL293"/>
      <c r="GM293"/>
      <c r="GN293"/>
      <c r="GO293"/>
      <c r="GP293"/>
      <c r="GQ293"/>
      <c r="GR293"/>
      <c r="GS293"/>
      <c r="GT293"/>
      <c r="GU293"/>
      <c r="GV293"/>
      <c r="GW293"/>
      <c r="GX293"/>
      <c r="GY293"/>
      <c r="GZ293"/>
      <c r="HA293"/>
      <c r="HB293"/>
      <c r="HC293"/>
      <c r="HD293"/>
      <c r="HE293"/>
      <c r="HF293"/>
      <c r="HG293"/>
      <c r="HH293"/>
      <c r="HI293"/>
      <c r="HJ293"/>
      <c r="HK293"/>
      <c r="HL293"/>
      <c r="HM293"/>
      <c r="HN293"/>
      <c r="HO293"/>
      <c r="HP293"/>
      <c r="HQ293"/>
    </row>
    <row r="294" spans="1:225" ht="15">
      <c r="A294"/>
      <c r="B294"/>
      <c r="C294"/>
      <c r="D294"/>
      <c r="E294"/>
      <c r="F294" s="30"/>
      <c r="G294"/>
      <c r="H294"/>
      <c r="I294" s="112"/>
      <c r="J294" s="38"/>
      <c r="K294" s="38"/>
      <c r="L294" s="30"/>
      <c r="M294" s="174"/>
      <c r="N294" s="174"/>
      <c r="O294" s="17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  <c r="FO294"/>
      <c r="FP294"/>
      <c r="FQ294"/>
      <c r="FR294"/>
      <c r="FS294"/>
      <c r="FT294"/>
      <c r="FU294"/>
      <c r="FV294"/>
      <c r="FW294"/>
      <c r="FX294"/>
      <c r="FY294"/>
      <c r="FZ294"/>
      <c r="GA294"/>
      <c r="GB294"/>
      <c r="GC294"/>
      <c r="GD294"/>
      <c r="GE294"/>
      <c r="GF294"/>
      <c r="GG294"/>
      <c r="GH294"/>
      <c r="GI294"/>
      <c r="GJ294"/>
      <c r="GK294"/>
      <c r="GL294"/>
      <c r="GM294"/>
      <c r="GN294"/>
      <c r="GO294"/>
      <c r="GP294"/>
      <c r="GQ294"/>
      <c r="GR294"/>
      <c r="GS294"/>
      <c r="GT294"/>
      <c r="GU294"/>
      <c r="GV294"/>
      <c r="GW294"/>
      <c r="GX294"/>
      <c r="GY294"/>
      <c r="GZ294"/>
      <c r="HA294"/>
      <c r="HB294"/>
      <c r="HC294"/>
      <c r="HD294"/>
      <c r="HE294"/>
      <c r="HF294"/>
      <c r="HG294"/>
      <c r="HH294"/>
      <c r="HI294"/>
      <c r="HJ294"/>
      <c r="HK294"/>
      <c r="HL294"/>
      <c r="HM294"/>
      <c r="HN294"/>
      <c r="HO294"/>
      <c r="HP294"/>
      <c r="HQ294"/>
    </row>
    <row r="295" spans="1:225" ht="15">
      <c r="A295"/>
      <c r="B295"/>
      <c r="C295"/>
      <c r="D295"/>
      <c r="E295"/>
      <c r="F295" s="30"/>
      <c r="G295"/>
      <c r="H295"/>
      <c r="I295" s="112"/>
      <c r="J295" s="38"/>
      <c r="K295" s="38"/>
      <c r="L295" s="30"/>
      <c r="M295" s="174"/>
      <c r="N295" s="174"/>
      <c r="O295" s="174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  <c r="FO295"/>
      <c r="FP295"/>
      <c r="FQ295"/>
      <c r="FR295"/>
      <c r="FS295"/>
      <c r="FT295"/>
      <c r="FU295"/>
      <c r="FV295"/>
      <c r="FW295"/>
      <c r="FX295"/>
      <c r="FY295"/>
      <c r="FZ295"/>
      <c r="GA295"/>
      <c r="GB295"/>
      <c r="GC295"/>
      <c r="GD295"/>
      <c r="GE295"/>
      <c r="GF295"/>
      <c r="GG295"/>
      <c r="GH295"/>
      <c r="GI295"/>
      <c r="GJ295"/>
      <c r="GK295"/>
      <c r="GL295"/>
      <c r="GM295"/>
      <c r="GN295"/>
      <c r="GO295"/>
      <c r="GP295"/>
      <c r="GQ295"/>
      <c r="GR295"/>
      <c r="GS295"/>
      <c r="GT295"/>
      <c r="GU295"/>
      <c r="GV295"/>
      <c r="GW295"/>
      <c r="GX295"/>
      <c r="GY295"/>
      <c r="GZ295"/>
      <c r="HA295"/>
      <c r="HB295"/>
      <c r="HC295"/>
      <c r="HD295"/>
      <c r="HE295"/>
      <c r="HF295"/>
      <c r="HG295"/>
      <c r="HH295"/>
      <c r="HI295"/>
      <c r="HJ295"/>
      <c r="HK295"/>
      <c r="HL295"/>
      <c r="HM295"/>
      <c r="HN295"/>
      <c r="HO295"/>
      <c r="HP295"/>
      <c r="HQ295"/>
    </row>
    <row r="296" spans="1:225" ht="15">
      <c r="A296"/>
      <c r="B296"/>
      <c r="C296"/>
      <c r="D296"/>
      <c r="E296"/>
      <c r="F296" s="30"/>
      <c r="G296"/>
      <c r="H296"/>
      <c r="I296" s="112"/>
      <c r="J296" s="38"/>
      <c r="K296" s="38"/>
      <c r="L296" s="30"/>
      <c r="M296" s="174"/>
      <c r="N296" s="174"/>
      <c r="O296" s="174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  <c r="FO296"/>
      <c r="FP296"/>
      <c r="FQ296"/>
      <c r="FR296"/>
      <c r="FS296"/>
      <c r="FT296"/>
      <c r="FU296"/>
      <c r="FV296"/>
      <c r="FW296"/>
      <c r="FX296"/>
      <c r="FY296"/>
      <c r="FZ296"/>
      <c r="GA296"/>
      <c r="GB296"/>
      <c r="GC296"/>
      <c r="GD296"/>
      <c r="GE296"/>
      <c r="GF296"/>
      <c r="GG296"/>
      <c r="GH296"/>
      <c r="GI296"/>
      <c r="GJ296"/>
      <c r="GK296"/>
      <c r="GL296"/>
      <c r="GM296"/>
      <c r="GN296"/>
      <c r="GO296"/>
      <c r="GP296"/>
      <c r="GQ296"/>
      <c r="GR296"/>
      <c r="GS296"/>
      <c r="GT296"/>
      <c r="GU296"/>
      <c r="GV296"/>
      <c r="GW296"/>
      <c r="GX296"/>
      <c r="GY296"/>
      <c r="GZ296"/>
      <c r="HA296"/>
      <c r="HB296"/>
      <c r="HC296"/>
      <c r="HD296"/>
      <c r="HE296"/>
      <c r="HF296"/>
      <c r="HG296"/>
      <c r="HH296"/>
      <c r="HI296"/>
      <c r="HJ296"/>
      <c r="HK296"/>
      <c r="HL296"/>
      <c r="HM296"/>
      <c r="HN296"/>
      <c r="HO296"/>
      <c r="HP296"/>
      <c r="HQ296"/>
    </row>
  </sheetData>
  <sheetProtection selectLockedCells="1" selectUnlockedCells="1"/>
  <mergeCells count="300">
    <mergeCell ref="P40:Q41"/>
    <mergeCell ref="L1:O1"/>
    <mergeCell ref="L2:O2"/>
    <mergeCell ref="L3:O3"/>
    <mergeCell ref="L4:O4"/>
    <mergeCell ref="B150:F150"/>
    <mergeCell ref="B140:E140"/>
    <mergeCell ref="B139:F139"/>
    <mergeCell ref="C122:F122"/>
    <mergeCell ref="L122:O122"/>
    <mergeCell ref="B123:F123"/>
    <mergeCell ref="L123:O123"/>
    <mergeCell ref="L124:O124"/>
    <mergeCell ref="C118:F118"/>
    <mergeCell ref="L118:O118"/>
    <mergeCell ref="C119:O119"/>
    <mergeCell ref="C112:F112"/>
    <mergeCell ref="L112:O112"/>
    <mergeCell ref="B113:F113"/>
    <mergeCell ref="L113:O113"/>
    <mergeCell ref="B114:O114"/>
    <mergeCell ref="B120:B121"/>
    <mergeCell ref="C120:C121"/>
    <mergeCell ref="D120:D121"/>
    <mergeCell ref="C109:O109"/>
    <mergeCell ref="A110:A111"/>
    <mergeCell ref="B110:B111"/>
    <mergeCell ref="C110:C111"/>
    <mergeCell ref="D110:D111"/>
    <mergeCell ref="E110:E111"/>
    <mergeCell ref="L111:O111"/>
    <mergeCell ref="M104:M106"/>
    <mergeCell ref="N104:N106"/>
    <mergeCell ref="O104:O106"/>
    <mergeCell ref="L107:O107"/>
    <mergeCell ref="C108:F108"/>
    <mergeCell ref="L108:O108"/>
    <mergeCell ref="A104:A107"/>
    <mergeCell ref="B104:B107"/>
    <mergeCell ref="C104:C107"/>
    <mergeCell ref="D104:D107"/>
    <mergeCell ref="E104:E107"/>
    <mergeCell ref="L104:L106"/>
    <mergeCell ref="C100:F100"/>
    <mergeCell ref="L100:O100"/>
    <mergeCell ref="C101:O101"/>
    <mergeCell ref="A102:A103"/>
    <mergeCell ref="B102:B103"/>
    <mergeCell ref="C102:C103"/>
    <mergeCell ref="D102:D103"/>
    <mergeCell ref="E102:E103"/>
    <mergeCell ref="L103:O103"/>
    <mergeCell ref="A98:A99"/>
    <mergeCell ref="B98:B99"/>
    <mergeCell ref="C98:C99"/>
    <mergeCell ref="D98:D99"/>
    <mergeCell ref="E98:E99"/>
    <mergeCell ref="L99:O99"/>
    <mergeCell ref="F95:F96"/>
    <mergeCell ref="G95:G96"/>
    <mergeCell ref="I95:I96"/>
    <mergeCell ref="J95:J96"/>
    <mergeCell ref="K95:K96"/>
    <mergeCell ref="L97:O97"/>
    <mergeCell ref="G92:G93"/>
    <mergeCell ref="I92:I93"/>
    <mergeCell ref="J92:J93"/>
    <mergeCell ref="K92:K93"/>
    <mergeCell ref="L94:O94"/>
    <mergeCell ref="A95:A97"/>
    <mergeCell ref="B95:B97"/>
    <mergeCell ref="C95:C97"/>
    <mergeCell ref="D95:D97"/>
    <mergeCell ref="E95:E97"/>
    <mergeCell ref="A92:A94"/>
    <mergeCell ref="B92:B94"/>
    <mergeCell ref="C92:C94"/>
    <mergeCell ref="D92:D94"/>
    <mergeCell ref="E92:E94"/>
    <mergeCell ref="F92:F93"/>
    <mergeCell ref="A90:A91"/>
    <mergeCell ref="B90:B91"/>
    <mergeCell ref="C90:C91"/>
    <mergeCell ref="D90:D91"/>
    <mergeCell ref="E90:E91"/>
    <mergeCell ref="L91:O91"/>
    <mergeCell ref="C86:F86"/>
    <mergeCell ref="L86:O86"/>
    <mergeCell ref="C87:O87"/>
    <mergeCell ref="A88:A89"/>
    <mergeCell ref="B88:B89"/>
    <mergeCell ref="C88:C89"/>
    <mergeCell ref="D88:D89"/>
    <mergeCell ref="E88:E89"/>
    <mergeCell ref="L89:O89"/>
    <mergeCell ref="A81:A85"/>
    <mergeCell ref="B81:B85"/>
    <mergeCell ref="C81:C85"/>
    <mergeCell ref="D81:D85"/>
    <mergeCell ref="E81:E85"/>
    <mergeCell ref="L85:O85"/>
    <mergeCell ref="A79:A80"/>
    <mergeCell ref="B79:B80"/>
    <mergeCell ref="C79:C80"/>
    <mergeCell ref="D79:D80"/>
    <mergeCell ref="E79:E80"/>
    <mergeCell ref="L80:O80"/>
    <mergeCell ref="L70:L74"/>
    <mergeCell ref="L76:O76"/>
    <mergeCell ref="A77:A78"/>
    <mergeCell ref="B77:B78"/>
    <mergeCell ref="C77:C78"/>
    <mergeCell ref="D77:D78"/>
    <mergeCell ref="E77:E78"/>
    <mergeCell ref="L78:O78"/>
    <mergeCell ref="L67:O67"/>
    <mergeCell ref="C68:F68"/>
    <mergeCell ref="L68:O68"/>
    <mergeCell ref="C69:O69"/>
    <mergeCell ref="A70:A76"/>
    <mergeCell ref="B70:B76"/>
    <mergeCell ref="C70:C76"/>
    <mergeCell ref="D70:D76"/>
    <mergeCell ref="E70:E76"/>
    <mergeCell ref="M70:M74"/>
    <mergeCell ref="N70:N74"/>
    <mergeCell ref="O70:O74"/>
    <mergeCell ref="C61:O61"/>
    <mergeCell ref="A62:A67"/>
    <mergeCell ref="B62:B67"/>
    <mergeCell ref="C62:C67"/>
    <mergeCell ref="D62:D67"/>
    <mergeCell ref="E62:E67"/>
    <mergeCell ref="L62:L63"/>
    <mergeCell ref="N62:N63"/>
    <mergeCell ref="O62:O63"/>
    <mergeCell ref="M57:M58"/>
    <mergeCell ref="N57:N58"/>
    <mergeCell ref="O57:O58"/>
    <mergeCell ref="L59:O59"/>
    <mergeCell ref="C60:F60"/>
    <mergeCell ref="L60:O60"/>
    <mergeCell ref="M53:M54"/>
    <mergeCell ref="N53:N54"/>
    <mergeCell ref="O53:O54"/>
    <mergeCell ref="L56:O56"/>
    <mergeCell ref="A57:A59"/>
    <mergeCell ref="B57:B59"/>
    <mergeCell ref="C57:C59"/>
    <mergeCell ref="D57:D59"/>
    <mergeCell ref="E57:E59"/>
    <mergeCell ref="L57:L58"/>
    <mergeCell ref="A53:A56"/>
    <mergeCell ref="B53:B56"/>
    <mergeCell ref="C53:C56"/>
    <mergeCell ref="D53:D56"/>
    <mergeCell ref="E53:E56"/>
    <mergeCell ref="L53:L54"/>
    <mergeCell ref="A51:A52"/>
    <mergeCell ref="B51:B52"/>
    <mergeCell ref="C51:C52"/>
    <mergeCell ref="D51:D52"/>
    <mergeCell ref="E51:E52"/>
    <mergeCell ref="L52:O52"/>
    <mergeCell ref="C47:F47"/>
    <mergeCell ref="L47:O47"/>
    <mergeCell ref="C48:O48"/>
    <mergeCell ref="A49:A50"/>
    <mergeCell ref="B49:B50"/>
    <mergeCell ref="C49:C50"/>
    <mergeCell ref="D49:D50"/>
    <mergeCell ref="E49:E50"/>
    <mergeCell ref="L50:O50"/>
    <mergeCell ref="A45:A46"/>
    <mergeCell ref="B45:B46"/>
    <mergeCell ref="C45:C46"/>
    <mergeCell ref="D45:D46"/>
    <mergeCell ref="E45:E46"/>
    <mergeCell ref="L46:O46"/>
    <mergeCell ref="M40:M41"/>
    <mergeCell ref="N40:N41"/>
    <mergeCell ref="O40:O41"/>
    <mergeCell ref="L42:O42"/>
    <mergeCell ref="A43:A44"/>
    <mergeCell ref="B43:B44"/>
    <mergeCell ref="C43:C44"/>
    <mergeCell ref="D43:D44"/>
    <mergeCell ref="E43:E44"/>
    <mergeCell ref="L44:O44"/>
    <mergeCell ref="A40:A42"/>
    <mergeCell ref="B40:B42"/>
    <mergeCell ref="C40:C42"/>
    <mergeCell ref="D40:D42"/>
    <mergeCell ref="E40:E42"/>
    <mergeCell ref="L40:L41"/>
    <mergeCell ref="C36:F36"/>
    <mergeCell ref="L36:O36"/>
    <mergeCell ref="C37:O37"/>
    <mergeCell ref="A38:A39"/>
    <mergeCell ref="B38:B39"/>
    <mergeCell ref="C38:C39"/>
    <mergeCell ref="D38:D39"/>
    <mergeCell ref="E38:E39"/>
    <mergeCell ref="L39:O39"/>
    <mergeCell ref="K31:K32"/>
    <mergeCell ref="L32:L33"/>
    <mergeCell ref="M32:M33"/>
    <mergeCell ref="N32:N33"/>
    <mergeCell ref="O32:O33"/>
    <mergeCell ref="L35:O35"/>
    <mergeCell ref="L30:O30"/>
    <mergeCell ref="A31:A35"/>
    <mergeCell ref="B31:B35"/>
    <mergeCell ref="C31:C35"/>
    <mergeCell ref="D31:D35"/>
    <mergeCell ref="E31:E35"/>
    <mergeCell ref="F31:F32"/>
    <mergeCell ref="G31:G32"/>
    <mergeCell ref="I31:I32"/>
    <mergeCell ref="J31:J32"/>
    <mergeCell ref="A27:A30"/>
    <mergeCell ref="B27:B30"/>
    <mergeCell ref="C27:C30"/>
    <mergeCell ref="D27:D30"/>
    <mergeCell ref="E27:E30"/>
    <mergeCell ref="L27:L29"/>
    <mergeCell ref="M27:M29"/>
    <mergeCell ref="N27:N29"/>
    <mergeCell ref="L26:O26"/>
    <mergeCell ref="H24:H25"/>
    <mergeCell ref="O27:O29"/>
    <mergeCell ref="M22:M23"/>
    <mergeCell ref="N22:N23"/>
    <mergeCell ref="O22:O23"/>
    <mergeCell ref="F24:F25"/>
    <mergeCell ref="G24:G25"/>
    <mergeCell ref="I24:I25"/>
    <mergeCell ref="J24:J25"/>
    <mergeCell ref="K24:K25"/>
    <mergeCell ref="L16:L17"/>
    <mergeCell ref="M16:O16"/>
    <mergeCell ref="A13:O13"/>
    <mergeCell ref="M14:O14"/>
    <mergeCell ref="A15:A17"/>
    <mergeCell ref="B15:B17"/>
    <mergeCell ref="C15:C17"/>
    <mergeCell ref="D15:D17"/>
    <mergeCell ref="E15:E17"/>
    <mergeCell ref="F15:F17"/>
    <mergeCell ref="G15:G17"/>
    <mergeCell ref="I15:I17"/>
    <mergeCell ref="H15:H17"/>
    <mergeCell ref="H31:H32"/>
    <mergeCell ref="H92:H93"/>
    <mergeCell ref="H95:H96"/>
    <mergeCell ref="B141:F141"/>
    <mergeCell ref="B142:F142"/>
    <mergeCell ref="B143:F143"/>
    <mergeCell ref="L7:O7"/>
    <mergeCell ref="L8:O8"/>
    <mergeCell ref="L9:O9"/>
    <mergeCell ref="L10:O10"/>
    <mergeCell ref="A12:O12"/>
    <mergeCell ref="J15:J17"/>
    <mergeCell ref="K15:K17"/>
    <mergeCell ref="L15:O15"/>
    <mergeCell ref="A18:O18"/>
    <mergeCell ref="A19:O19"/>
    <mergeCell ref="B20:O20"/>
    <mergeCell ref="C21:O21"/>
    <mergeCell ref="A22:A26"/>
    <mergeCell ref="B22:B26"/>
    <mergeCell ref="C22:C26"/>
    <mergeCell ref="D22:D26"/>
    <mergeCell ref="E22:E26"/>
    <mergeCell ref="L22:L23"/>
    <mergeCell ref="C115:O115"/>
    <mergeCell ref="A124:F124"/>
    <mergeCell ref="J138:K138"/>
    <mergeCell ref="B154:F154"/>
    <mergeCell ref="A155:F155"/>
    <mergeCell ref="B144:F144"/>
    <mergeCell ref="B145:F145"/>
    <mergeCell ref="B146:F146"/>
    <mergeCell ref="B147:F147"/>
    <mergeCell ref="B148:F148"/>
    <mergeCell ref="B149:F149"/>
    <mergeCell ref="B151:F151"/>
    <mergeCell ref="B152:F152"/>
    <mergeCell ref="B153:F153"/>
    <mergeCell ref="A137:K137"/>
    <mergeCell ref="E120:E121"/>
    <mergeCell ref="L121:O121"/>
    <mergeCell ref="A116:A117"/>
    <mergeCell ref="B116:B117"/>
    <mergeCell ref="C116:C117"/>
    <mergeCell ref="D116:D117"/>
    <mergeCell ref="E116:E117"/>
    <mergeCell ref="L117:O117"/>
    <mergeCell ref="A120:A121"/>
  </mergeCells>
  <pageMargins left="0.19685039370078741" right="0" top="0.39370078740157483" bottom="0.19685039370078741" header="0.11811023622047245" footer="0.11811023622047245"/>
  <pageSetup paperSize="9" scale="91" firstPageNumber="50" fitToHeight="0" orientation="landscape" useFirstPageNumber="1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zoomScaleNormal="100" workbookViewId="0">
      <selection activeCell="E19" sqref="E19"/>
    </sheetView>
  </sheetViews>
  <sheetFormatPr defaultColWidth="11.5703125" defaultRowHeight="12.75"/>
  <cols>
    <col min="1" max="1" width="28.28515625" customWidth="1"/>
    <col min="2" max="2" width="61.7109375" customWidth="1"/>
    <col min="3" max="3" width="16" customWidth="1"/>
  </cols>
  <sheetData>
    <row r="2" spans="1:8" s="34" customFormat="1" ht="15.75">
      <c r="A2" s="386" t="s">
        <v>21</v>
      </c>
      <c r="B2" s="386"/>
      <c r="C2" s="386"/>
      <c r="D2" s="33"/>
    </row>
    <row r="3" spans="1:8" s="34" customFormat="1" ht="15.75">
      <c r="A3" s="151" t="s">
        <v>22</v>
      </c>
      <c r="B3" s="387" t="s">
        <v>49</v>
      </c>
      <c r="C3" s="388"/>
      <c r="H3" s="33"/>
    </row>
    <row r="4" spans="1:8" s="34" customFormat="1" ht="15.75">
      <c r="A4" s="123" t="s">
        <v>11</v>
      </c>
      <c r="B4" s="383" t="s">
        <v>27</v>
      </c>
      <c r="C4" s="384"/>
    </row>
    <row r="5" spans="1:8" s="34" customFormat="1" ht="15.75">
      <c r="A5" s="123" t="s">
        <v>34</v>
      </c>
      <c r="B5" s="383" t="s">
        <v>50</v>
      </c>
      <c r="C5" s="384"/>
    </row>
    <row r="6" spans="1:8" s="34" customFormat="1" ht="15.75">
      <c r="A6" s="123" t="s">
        <v>28</v>
      </c>
      <c r="B6" s="383" t="s">
        <v>29</v>
      </c>
      <c r="C6" s="384"/>
    </row>
    <row r="7" spans="1:8" s="34" customFormat="1" ht="15.75">
      <c r="A7" s="123" t="s">
        <v>103</v>
      </c>
      <c r="B7" s="383" t="s">
        <v>112</v>
      </c>
      <c r="C7" s="384"/>
    </row>
    <row r="8" spans="1:8" s="34" customFormat="1" ht="15.75">
      <c r="A8" s="123" t="s">
        <v>51</v>
      </c>
      <c r="B8" s="383" t="s">
        <v>52</v>
      </c>
      <c r="C8" s="384"/>
    </row>
    <row r="9" spans="1:8" s="34" customFormat="1" ht="15.75">
      <c r="A9" s="123" t="s">
        <v>113</v>
      </c>
      <c r="B9" s="383" t="s">
        <v>114</v>
      </c>
      <c r="C9" s="384"/>
    </row>
    <row r="10" spans="1:8" s="34" customFormat="1" ht="15.75">
      <c r="A10" s="122">
        <v>145787276</v>
      </c>
      <c r="B10" s="383" t="s">
        <v>115</v>
      </c>
      <c r="C10" s="384"/>
    </row>
    <row r="11" spans="1:8" s="34" customFormat="1" ht="15.75" customHeight="1"/>
    <row r="12" spans="1:8" s="34" customFormat="1" ht="15.75" customHeight="1">
      <c r="A12" s="385" t="s">
        <v>187</v>
      </c>
      <c r="B12" s="385"/>
      <c r="C12" s="385"/>
    </row>
    <row r="13" spans="1:8">
      <c r="A13" s="385"/>
      <c r="B13" s="385"/>
      <c r="C13" s="385"/>
    </row>
    <row r="15" spans="1:8">
      <c r="B15" s="3"/>
    </row>
  </sheetData>
  <sheetProtection selectLockedCells="1" selectUnlockedCells="1"/>
  <mergeCells count="10">
    <mergeCell ref="A2:C2"/>
    <mergeCell ref="B3:C3"/>
    <mergeCell ref="B4:C4"/>
    <mergeCell ref="B5:C5"/>
    <mergeCell ref="B6:C6"/>
    <mergeCell ref="B7:C7"/>
    <mergeCell ref="B8:C8"/>
    <mergeCell ref="B9:C9"/>
    <mergeCell ref="B10:C10"/>
    <mergeCell ref="A12:C13"/>
  </mergeCells>
  <pageMargins left="1.1811023622047245" right="0.70866141732283472" top="0.59055118110236227" bottom="0.59055118110236227" header="0.31496062992125984" footer="0.31496062992125984"/>
  <pageSetup paperSize="9" firstPageNumber="59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35999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Lapas1</vt:lpstr>
      <vt:lpstr>03_programa</vt:lpstr>
      <vt:lpstr>vykdytojų_kodai</vt:lpstr>
      <vt:lpstr>Excel_BuiltIn_Print_Titles_1_1_1</vt:lpstr>
      <vt:lpstr>'03_programa'!Print_Area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74</cp:revision>
  <cp:lastPrinted>2019-10-17T06:05:49Z</cp:lastPrinted>
  <dcterms:created xsi:type="dcterms:W3CDTF">2013-01-18T06:31:20Z</dcterms:created>
  <dcterms:modified xsi:type="dcterms:W3CDTF">2020-01-06T11:49:36Z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F55A9719-E2B7-4EF2-B153-9A82113482CA</vt:lpwstr>
  </property>
</Properties>
</file>