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r.maciene\Desktop\SVP_i_WWW\2019_2021_12_12_T-431\"/>
    </mc:Choice>
  </mc:AlternateContent>
  <bookViews>
    <workbookView xWindow="0" yWindow="0" windowWidth="28800" windowHeight="12135" tabRatio="332"/>
  </bookViews>
  <sheets>
    <sheet name="1_c_1_c_1_forma" sheetId="1" r:id="rId1"/>
    <sheet name="vykdytoju_kodai" sheetId="5" r:id="rId2"/>
  </sheets>
  <definedNames>
    <definedName name="Excel_BuiltIn_Print_Titles_1_1">'1_c_1_c_1_forma'!$A$18:$IE$18</definedName>
    <definedName name="_xlnm.Print_Area" localSheetId="0">'1_c_1_c_1_forma'!$A$2:$P$250</definedName>
  </definedNames>
  <calcPr calcId="152511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216" i="1" l="1"/>
  <c r="I227" i="1"/>
  <c r="I223" i="1"/>
  <c r="I99" i="1"/>
  <c r="I97" i="1"/>
  <c r="H220" i="1" l="1"/>
  <c r="I220" i="1"/>
  <c r="J220" i="1"/>
  <c r="K220" i="1"/>
  <c r="G220" i="1"/>
  <c r="G217" i="1"/>
  <c r="G218" i="1"/>
  <c r="G219" i="1"/>
  <c r="G221" i="1"/>
  <c r="G222" i="1"/>
  <c r="G223" i="1"/>
  <c r="G224" i="1"/>
  <c r="G225" i="1"/>
  <c r="G226" i="1"/>
  <c r="G227" i="1"/>
  <c r="G228" i="1"/>
  <c r="H223" i="1"/>
  <c r="J223" i="1"/>
  <c r="K223" i="1"/>
  <c r="H216" i="1"/>
  <c r="J216" i="1"/>
  <c r="K216" i="1"/>
  <c r="G216" i="1"/>
  <c r="H218" i="1"/>
  <c r="I218" i="1"/>
  <c r="I237" i="1" s="1"/>
  <c r="J218" i="1"/>
  <c r="K218" i="1"/>
  <c r="H104" i="1" l="1"/>
  <c r="G104" i="1"/>
  <c r="I104" i="1"/>
  <c r="I87" i="1"/>
  <c r="H222" i="1" l="1"/>
  <c r="H224" i="1"/>
  <c r="I224" i="1"/>
  <c r="J224" i="1"/>
  <c r="K224" i="1"/>
  <c r="H227" i="1" l="1"/>
  <c r="G239" i="1" l="1"/>
  <c r="H239" i="1" l="1"/>
  <c r="I239" i="1"/>
  <c r="J239" i="1"/>
  <c r="K239" i="1"/>
  <c r="H228" i="1"/>
  <c r="H246" i="1" s="1"/>
  <c r="H226" i="1"/>
  <c r="H225" i="1"/>
  <c r="H247" i="1" s="1"/>
  <c r="H245" i="1" s="1"/>
  <c r="H242" i="1"/>
  <c r="H238" i="1"/>
  <c r="H221" i="1"/>
  <c r="H243" i="1"/>
  <c r="H219" i="1"/>
  <c r="H217" i="1"/>
  <c r="H236" i="1" s="1"/>
  <c r="H212" i="1"/>
  <c r="H213" i="1" s="1"/>
  <c r="H205" i="1"/>
  <c r="H206" i="1" s="1"/>
  <c r="H200" i="1"/>
  <c r="H198" i="1"/>
  <c r="H196" i="1"/>
  <c r="H189" i="1"/>
  <c r="H185" i="1"/>
  <c r="H182" i="1"/>
  <c r="H174" i="1"/>
  <c r="H177" i="1" s="1"/>
  <c r="H169" i="1"/>
  <c r="H170" i="1" s="1"/>
  <c r="H163" i="1"/>
  <c r="H164" i="1" s="1"/>
  <c r="H159" i="1"/>
  <c r="H160" i="1" s="1"/>
  <c r="H154" i="1"/>
  <c r="H155" i="1" s="1"/>
  <c r="H151" i="1"/>
  <c r="H150" i="1"/>
  <c r="H141" i="1"/>
  <c r="H139" i="1"/>
  <c r="H135" i="1"/>
  <c r="H136" i="1" s="1"/>
  <c r="H130" i="1"/>
  <c r="H131" i="1" s="1"/>
  <c r="H124" i="1"/>
  <c r="H121" i="1"/>
  <c r="H116" i="1"/>
  <c r="H114" i="1"/>
  <c r="H111" i="1"/>
  <c r="H97" i="1"/>
  <c r="H94" i="1"/>
  <c r="H91" i="1"/>
  <c r="H87" i="1"/>
  <c r="H83" i="1"/>
  <c r="H80" i="1"/>
  <c r="H125" i="1" l="1"/>
  <c r="H142" i="1"/>
  <c r="H117" i="1"/>
  <c r="H190" i="1"/>
  <c r="H178" i="1"/>
  <c r="H201" i="1"/>
  <c r="H244" i="1"/>
  <c r="H229" i="1"/>
  <c r="H235" i="1"/>
  <c r="H74" i="1"/>
  <c r="H72" i="1"/>
  <c r="H66" i="1"/>
  <c r="H63" i="1"/>
  <c r="H57" i="1"/>
  <c r="H51" i="1"/>
  <c r="H44" i="1"/>
  <c r="H40" i="1"/>
  <c r="H33" i="1"/>
  <c r="H30" i="1"/>
  <c r="H27" i="1"/>
  <c r="H25" i="1"/>
  <c r="H207" i="1" l="1"/>
  <c r="H105" i="1"/>
  <c r="H234" i="1"/>
  <c r="H249" i="1" s="1"/>
  <c r="H34" i="1"/>
  <c r="H165" i="1" l="1"/>
  <c r="H214" i="1" s="1"/>
  <c r="I235" i="1"/>
  <c r="I205" i="1"/>
  <c r="J235" i="1" l="1"/>
  <c r="K235" i="1"/>
  <c r="G235" i="1"/>
  <c r="J87" i="1"/>
  <c r="K87" i="1"/>
  <c r="G87" i="1"/>
  <c r="J227" i="1" l="1"/>
  <c r="K227" i="1"/>
  <c r="I228" i="1"/>
  <c r="I246" i="1" s="1"/>
  <c r="I225" i="1" l="1"/>
  <c r="I247" i="1" s="1"/>
  <c r="I245" i="1" s="1"/>
  <c r="J225" i="1"/>
  <c r="J247" i="1" s="1"/>
  <c r="K225" i="1"/>
  <c r="K247" i="1" s="1"/>
  <c r="G247" i="1"/>
  <c r="I242" i="1"/>
  <c r="J242" i="1"/>
  <c r="K242" i="1"/>
  <c r="G242" i="1"/>
  <c r="G187" i="1" l="1"/>
  <c r="I187" i="1"/>
  <c r="J187" i="1"/>
  <c r="K187" i="1"/>
  <c r="G246" i="1" l="1"/>
  <c r="I226" i="1" l="1"/>
  <c r="J226" i="1"/>
  <c r="K226" i="1"/>
  <c r="G236" i="1" l="1"/>
  <c r="I217" i="1"/>
  <c r="I236" i="1" s="1"/>
  <c r="J217" i="1"/>
  <c r="J236" i="1" s="1"/>
  <c r="K217" i="1"/>
  <c r="K236" i="1" s="1"/>
  <c r="I63" i="1" l="1"/>
  <c r="J63" i="1"/>
  <c r="K63" i="1"/>
  <c r="G63" i="1"/>
  <c r="I219" i="1" l="1"/>
  <c r="J219" i="1"/>
  <c r="K219" i="1"/>
  <c r="J97" i="1"/>
  <c r="K97" i="1"/>
  <c r="I94" i="1"/>
  <c r="J94" i="1"/>
  <c r="K94" i="1"/>
  <c r="I80" i="1"/>
  <c r="J80" i="1"/>
  <c r="K80" i="1"/>
  <c r="G80" i="1"/>
  <c r="I72" i="1"/>
  <c r="J72" i="1"/>
  <c r="K72" i="1"/>
  <c r="G72" i="1"/>
  <c r="I66" i="1"/>
  <c r="J66" i="1"/>
  <c r="K66" i="1"/>
  <c r="I57" i="1"/>
  <c r="J57" i="1"/>
  <c r="K57" i="1"/>
  <c r="G57" i="1"/>
  <c r="I51" i="1"/>
  <c r="J51" i="1"/>
  <c r="K51" i="1"/>
  <c r="G51" i="1"/>
  <c r="I44" i="1"/>
  <c r="J44" i="1"/>
  <c r="K44" i="1"/>
  <c r="I40" i="1"/>
  <c r="J40" i="1"/>
  <c r="K40" i="1"/>
  <c r="G40" i="1"/>
  <c r="K83" i="1"/>
  <c r="J83" i="1"/>
  <c r="I83" i="1"/>
  <c r="G83" i="1"/>
  <c r="I130" i="1"/>
  <c r="J130" i="1"/>
  <c r="K130" i="1"/>
  <c r="G130" i="1"/>
  <c r="I114" i="1" l="1"/>
  <c r="J114" i="1"/>
  <c r="K114" i="1"/>
  <c r="G114" i="1"/>
  <c r="I221" i="1" l="1"/>
  <c r="I244" i="1" s="1"/>
  <c r="J221" i="1"/>
  <c r="J244" i="1" s="1"/>
  <c r="K221" i="1"/>
  <c r="K244" i="1" s="1"/>
  <c r="I222" i="1"/>
  <c r="I238" i="1" s="1"/>
  <c r="J222" i="1"/>
  <c r="J238" i="1" s="1"/>
  <c r="K222" i="1"/>
  <c r="K238" i="1" s="1"/>
  <c r="J228" i="1"/>
  <c r="J246" i="1" s="1"/>
  <c r="K228" i="1"/>
  <c r="K246" i="1" s="1"/>
  <c r="G238" i="1"/>
  <c r="G243" i="1"/>
  <c r="G97" i="1"/>
  <c r="G94" i="1"/>
  <c r="G91" i="1"/>
  <c r="G244" i="1" l="1"/>
  <c r="I243" i="1"/>
  <c r="J243" i="1"/>
  <c r="K243" i="1"/>
  <c r="I212" i="1"/>
  <c r="J212" i="1"/>
  <c r="K212" i="1"/>
  <c r="G212" i="1"/>
  <c r="G176" i="1" l="1"/>
  <c r="I176" i="1"/>
  <c r="J176" i="1"/>
  <c r="K176" i="1"/>
  <c r="J91" i="1"/>
  <c r="K91" i="1"/>
  <c r="I91" i="1"/>
  <c r="I174" i="1" l="1"/>
  <c r="J174" i="1"/>
  <c r="K174" i="1"/>
  <c r="G174" i="1"/>
  <c r="I159" i="1"/>
  <c r="J159" i="1"/>
  <c r="K159" i="1"/>
  <c r="G159" i="1"/>
  <c r="I124" i="1"/>
  <c r="J124" i="1"/>
  <c r="K124" i="1"/>
  <c r="G124" i="1"/>
  <c r="I121" i="1"/>
  <c r="I125" i="1" s="1"/>
  <c r="J121" i="1"/>
  <c r="J125" i="1" s="1"/>
  <c r="K121" i="1"/>
  <c r="K125" i="1" s="1"/>
  <c r="K213" i="1" l="1"/>
  <c r="J213" i="1"/>
  <c r="I213" i="1"/>
  <c r="G213" i="1"/>
  <c r="K198" i="1" l="1"/>
  <c r="J198" i="1"/>
  <c r="I198" i="1"/>
  <c r="G198" i="1"/>
  <c r="K200" i="1"/>
  <c r="J200" i="1"/>
  <c r="I200" i="1"/>
  <c r="G200" i="1"/>
  <c r="I196" i="1" l="1"/>
  <c r="I201" i="1" s="1"/>
  <c r="J196" i="1"/>
  <c r="J201" i="1" s="1"/>
  <c r="K196" i="1"/>
  <c r="K201" i="1" s="1"/>
  <c r="I206" i="1"/>
  <c r="J205" i="1"/>
  <c r="J206" i="1" s="1"/>
  <c r="K205" i="1"/>
  <c r="K206" i="1" s="1"/>
  <c r="I27" i="1"/>
  <c r="J27" i="1"/>
  <c r="K27" i="1"/>
  <c r="G27" i="1"/>
  <c r="I150" i="1" l="1"/>
  <c r="J150" i="1"/>
  <c r="K150" i="1"/>
  <c r="G150" i="1"/>
  <c r="I141" i="1"/>
  <c r="J141" i="1"/>
  <c r="K141" i="1"/>
  <c r="I139" i="1"/>
  <c r="J139" i="1"/>
  <c r="K139" i="1"/>
  <c r="I135" i="1"/>
  <c r="J135" i="1"/>
  <c r="K135" i="1"/>
  <c r="I116" i="1"/>
  <c r="J116" i="1"/>
  <c r="K116" i="1"/>
  <c r="I111" i="1"/>
  <c r="J111" i="1"/>
  <c r="K111" i="1"/>
  <c r="I229" i="1"/>
  <c r="I74" i="1"/>
  <c r="I105" i="1" s="1"/>
  <c r="J74" i="1"/>
  <c r="J105" i="1" s="1"/>
  <c r="K74" i="1"/>
  <c r="K105" i="1" s="1"/>
  <c r="I33" i="1"/>
  <c r="J33" i="1"/>
  <c r="K33" i="1"/>
  <c r="I30" i="1"/>
  <c r="J30" i="1"/>
  <c r="K30" i="1"/>
  <c r="I25" i="1"/>
  <c r="J25" i="1"/>
  <c r="K25" i="1"/>
  <c r="G177" i="1"/>
  <c r="K177" i="1"/>
  <c r="J34" i="1" l="1"/>
  <c r="K117" i="1"/>
  <c r="J117" i="1"/>
  <c r="I117" i="1"/>
  <c r="K34" i="1"/>
  <c r="I34" i="1"/>
  <c r="I177" i="1"/>
  <c r="J177" i="1"/>
  <c r="K229" i="1"/>
  <c r="J229" i="1"/>
  <c r="G116" i="1" l="1"/>
  <c r="G33" i="1"/>
  <c r="I185" i="1" l="1"/>
  <c r="J185" i="1"/>
  <c r="K185" i="1"/>
  <c r="I169" i="1"/>
  <c r="I170" i="1" s="1"/>
  <c r="J169" i="1"/>
  <c r="J170" i="1" s="1"/>
  <c r="K169" i="1"/>
  <c r="K170" i="1" s="1"/>
  <c r="I136" i="1"/>
  <c r="J136" i="1"/>
  <c r="K136" i="1"/>
  <c r="I131" i="1"/>
  <c r="J131" i="1"/>
  <c r="K131" i="1"/>
  <c r="I160" i="1"/>
  <c r="J160" i="1"/>
  <c r="K160" i="1"/>
  <c r="I154" i="1"/>
  <c r="J154" i="1"/>
  <c r="K154" i="1"/>
  <c r="I151" i="1"/>
  <c r="J151" i="1"/>
  <c r="K151" i="1"/>
  <c r="J142" i="1" l="1"/>
  <c r="K142" i="1"/>
  <c r="I142" i="1"/>
  <c r="G44" i="1"/>
  <c r="G74" i="1" l="1"/>
  <c r="G25" i="1" l="1"/>
  <c r="J245" i="1" l="1"/>
  <c r="K245" i="1"/>
  <c r="G245" i="1"/>
  <c r="K189" i="1" l="1"/>
  <c r="K182" i="1"/>
  <c r="K178" i="1"/>
  <c r="K163" i="1"/>
  <c r="K164" i="1" s="1"/>
  <c r="K155" i="1"/>
  <c r="I189" i="1"/>
  <c r="I182" i="1"/>
  <c r="I178" i="1"/>
  <c r="I163" i="1"/>
  <c r="I164" i="1" s="1"/>
  <c r="I155" i="1"/>
  <c r="G205" i="1"/>
  <c r="G206" i="1" s="1"/>
  <c r="G196" i="1"/>
  <c r="G201" i="1" s="1"/>
  <c r="G189" i="1"/>
  <c r="G185" i="1"/>
  <c r="G182" i="1"/>
  <c r="G169" i="1"/>
  <c r="G170" i="1" s="1"/>
  <c r="G163" i="1"/>
  <c r="G164" i="1" s="1"/>
  <c r="G160" i="1"/>
  <c r="G154" i="1"/>
  <c r="G155" i="1" s="1"/>
  <c r="G151" i="1"/>
  <c r="G141" i="1"/>
  <c r="G139" i="1"/>
  <c r="G135" i="1"/>
  <c r="G136" i="1" s="1"/>
  <c r="G131" i="1"/>
  <c r="G121" i="1"/>
  <c r="G111" i="1"/>
  <c r="G117" i="1" s="1"/>
  <c r="G66" i="1"/>
  <c r="G105" i="1" s="1"/>
  <c r="G30" i="1"/>
  <c r="G34" i="1" s="1"/>
  <c r="I165" i="1" l="1"/>
  <c r="G190" i="1"/>
  <c r="G207" i="1" s="1"/>
  <c r="K190" i="1"/>
  <c r="K207" i="1" s="1"/>
  <c r="I190" i="1"/>
  <c r="I207" i="1" s="1"/>
  <c r="K165" i="1"/>
  <c r="G125" i="1"/>
  <c r="G178" i="1"/>
  <c r="G142" i="1"/>
  <c r="K234" i="1"/>
  <c r="K249" i="1" s="1"/>
  <c r="I234" i="1"/>
  <c r="I249" i="1" s="1"/>
  <c r="G234" i="1"/>
  <c r="G249" i="1" s="1"/>
  <c r="G229" i="1"/>
  <c r="I214" i="1" l="1"/>
  <c r="K214" i="1"/>
  <c r="G165" i="1"/>
  <c r="G214" i="1" s="1"/>
  <c r="J189" i="1"/>
  <c r="J234" i="1" l="1"/>
  <c r="J249" i="1" s="1"/>
  <c r="J182" i="1"/>
  <c r="J190" i="1" l="1"/>
  <c r="J207" i="1" s="1"/>
  <c r="J178" i="1"/>
  <c r="J163" i="1"/>
  <c r="J164" i="1" s="1"/>
  <c r="J155" i="1"/>
  <c r="F142" i="1"/>
  <c r="E142" i="1"/>
  <c r="D142" i="1"/>
  <c r="J165" i="1" l="1"/>
  <c r="J214" i="1" s="1"/>
</calcChain>
</file>

<file path=xl/sharedStrings.xml><?xml version="1.0" encoding="utf-8"?>
<sst xmlns="http://schemas.openxmlformats.org/spreadsheetml/2006/main" count="702" uniqueCount="264">
  <si>
    <t>Programos tikslo kodas</t>
  </si>
  <si>
    <t>Uždavinio kodas</t>
  </si>
  <si>
    <t>Priemonės kodas</t>
  </si>
  <si>
    <t>Priemonės pavadinimas</t>
  </si>
  <si>
    <t>Priemonės vykdytojo kodas</t>
  </si>
  <si>
    <t>Finansavimo šaltinis</t>
  </si>
  <si>
    <t>01</t>
  </si>
  <si>
    <t>SB</t>
  </si>
  <si>
    <t>02</t>
  </si>
  <si>
    <t>ES</t>
  </si>
  <si>
    <t>03</t>
  </si>
  <si>
    <t>04</t>
  </si>
  <si>
    <t>05</t>
  </si>
  <si>
    <t>06</t>
  </si>
  <si>
    <t>Iš viso uždaviniui:</t>
  </si>
  <si>
    <t>Plėsti ir modernizuoti esamų socialinių paslaugų įstaigų infrastruktūrą</t>
  </si>
  <si>
    <t>KT</t>
  </si>
  <si>
    <t>Administravimo išlaidos</t>
  </si>
  <si>
    <t>07</t>
  </si>
  <si>
    <t>08</t>
  </si>
  <si>
    <t>Užtikrinti kitų išmokų ir kompensacijų teikimą teisės aktuose numatytiems asmenims</t>
  </si>
  <si>
    <t>Kompensacijos sovietinėje armijoje sužalotiems ir žuvusiųjų šeimoms</t>
  </si>
  <si>
    <t>09</t>
  </si>
  <si>
    <t>Teikti socialinę paramą mokiniams</t>
  </si>
  <si>
    <t>10</t>
  </si>
  <si>
    <t>11</t>
  </si>
  <si>
    <t>1.</t>
  </si>
  <si>
    <t>Savivaldybės biudžeto lėšos (SB)</t>
  </si>
  <si>
    <t>2.</t>
  </si>
  <si>
    <t>Didinti socialinių paslaugų prieinamumą</t>
  </si>
  <si>
    <t>Užtikrinti lengvatinio keleivių vežimo reguliaraus susisiekimo maršrutais išlaidų kompensavimą.</t>
  </si>
  <si>
    <t>Užtikrinti asmens higienos (dušo) paslaugų teikimo neįgaliesiems, pensininkams bei moksleiviams išlaidų kompensavimą</t>
  </si>
  <si>
    <t>Bendradarbiauti su nevyriausybinėmis organizacijomis, teikiančiomis socialinės reabilitacijos paslaugas neįgaliesiems bendruomenėje</t>
  </si>
  <si>
    <t xml:space="preserve">Užtikrinti išmokų vaikams teikimą </t>
  </si>
  <si>
    <t>tūkst. Eur</t>
  </si>
  <si>
    <t>Produkto kriterijus</t>
  </si>
  <si>
    <t>Pavadinimas, mato vnt.</t>
  </si>
  <si>
    <t>TIKSLŲ, UŽDAVINIŲ, PRIEMONIŲ, PRIEMONIŲ IŠLAIDŲ IR PRODUKTO KRITERIJŲ SUVESTINĖ</t>
  </si>
  <si>
    <t>Planas</t>
  </si>
  <si>
    <t>2019 m.</t>
  </si>
  <si>
    <t>08 145746984</t>
  </si>
  <si>
    <t>Didinti socialiai pažeidžiamų gyventojų gerovę ir socialinę aprėptį aprūpinant juos būstu</t>
  </si>
  <si>
    <t>Tinkamai eksploatuoti, remontuoti ir naudoti Savivaldybei nuosavybės teise priklausančius būstus</t>
  </si>
  <si>
    <t>Iš viso</t>
  </si>
  <si>
    <t>Apmokėtos išlaidos proc.</t>
  </si>
  <si>
    <t>Iš viso uždaviniui</t>
  </si>
  <si>
    <t>Didinti būsto prieinamumą pažeidžiamoms gyventojų grupėms</t>
  </si>
  <si>
    <t>Teikti paramą būstui išsinuomoti</t>
  </si>
  <si>
    <t>Iš viso tikslui</t>
  </si>
  <si>
    <t>Kurti saugią aplinką socialinės rizikos grupės vaikams, neatitraukiant jų nuo šeimos; siekti apsaugoti juos nuo smurto, valkatavimo, elgetavimo, nusikaltimų, organizuojant jų užimtumą</t>
  </si>
  <si>
    <t>Įgyvendinti socialinės apsaugos sistemą, mažinančią socialinę atskirtį ir užtikrinančią pažeidžiamų gyventojų grupių socialinę integraciją</t>
  </si>
  <si>
    <t xml:space="preserve">08 </t>
  </si>
  <si>
    <t>1.10.</t>
  </si>
  <si>
    <t>Strateginio veiklos plano vykdytojų kodų klasifikatorius*</t>
  </si>
  <si>
    <t>Programos vykdytojo kodas</t>
  </si>
  <si>
    <t>Pavadinimas</t>
  </si>
  <si>
    <t>191015237</t>
  </si>
  <si>
    <t xml:space="preserve">Šiaulių miesto savivaldybės vaikų globos namai </t>
  </si>
  <si>
    <t>19</t>
  </si>
  <si>
    <t>Šiaulių miesto savivaldybės socialinių paslaugų centras</t>
  </si>
  <si>
    <t>SPlik.</t>
  </si>
  <si>
    <t>Viso:</t>
  </si>
  <si>
    <t>Socialinių reikalų departamento Socialinių paslaugų skyrius</t>
  </si>
  <si>
    <t>Socialinių reikalų departamento Socialinių išmokų ir kompensacijų skyrius</t>
  </si>
  <si>
    <t>Strateginės plėtros ir ekonomikos departamento  Ekonomikos ir investicijų skyrius</t>
  </si>
  <si>
    <t>Urbanistinės plėtros ir ūkio departamento  Statybos ir renovacijos skyrius</t>
  </si>
  <si>
    <t>Strateginis tikslas 02. Užtikrinti visuomenės poreikius tenkinančių švietimo, kultūros, sporto, sveikatos ir socialinių paslaugų kokybę ir įvairovę</t>
  </si>
  <si>
    <t>Vaiko teisių apsaugos skyrius</t>
  </si>
  <si>
    <t>Atnaujintas pastato A korpusas</t>
  </si>
  <si>
    <t>Atnaujintas pastato B korpusas</t>
  </si>
  <si>
    <t>Urbanistinės plėtros ir ūkio departamento Architektūros, urbanistikos ir paveldosaugos skyrius</t>
  </si>
  <si>
    <t>2020 m.</t>
  </si>
  <si>
    <t xml:space="preserve">Užtikrinti valstybės garantuotos piniginės socialinės paramos  teikimą </t>
  </si>
  <si>
    <t>suderinta su projektų vadovu ir finansininku (Laura)</t>
  </si>
  <si>
    <t xml:space="preserve">Parengtas techninis projektas </t>
  </si>
  <si>
    <t>SBlik.</t>
  </si>
  <si>
    <t>10  Socialinės paramos įgyvendinimo programa</t>
  </si>
  <si>
    <t xml:space="preserve"> 08</t>
  </si>
  <si>
    <t>Teikti ilgalaikės, trumpalaikės ir dienos socialinės globos paslaugas senyvo amžiaus asmenims, suaugusiems asmenims su negalia ir vaikams su negalia</t>
  </si>
  <si>
    <t xml:space="preserve">Teikti socialinės globos paslaugas asmenims su sunkia negalia </t>
  </si>
  <si>
    <t xml:space="preserve">Įgyvendinti Užimtumo didinimo programą </t>
  </si>
  <si>
    <t>Įgyvendinti Būsto pritaikymo neįgaliesiems  programą</t>
  </si>
  <si>
    <t xml:space="preserve">Skirti ir išmokėti išmokas </t>
  </si>
  <si>
    <t xml:space="preserve">Kompensuoti keleivinio transporto vežėjų išlaidas (negautas pajamas) už lengvatinį keleivių vežimą reguliaraus susisiekimo maršrutais  </t>
  </si>
  <si>
    <t>Teikti dušo paslaugas</t>
  </si>
  <si>
    <t xml:space="preserve">Apmokėti savivaldybei  nuosavybės teise priklausančio nekilnojamojo turto renovacijos išlaidas </t>
  </si>
  <si>
    <t xml:space="preserve">Sumokėti socialiai remtinų piliečių palūkanas už paskolas </t>
  </si>
  <si>
    <t xml:space="preserve">Kompensuoti būsto nuomos ar išperkamosios būsto nuomos mokesčių dalį </t>
  </si>
  <si>
    <t xml:space="preserve">Skirti ir išmokėti išmokas ir kompensacijas </t>
  </si>
  <si>
    <t>Užtikrinti skolų išieškojimą ir skolininkų iškeldinimą iš savivaldybei nuosavybės teise priklausančių būstų</t>
  </si>
  <si>
    <t>Užtikrinti vienkartinės piniginės pašalpos skyrimą</t>
  </si>
  <si>
    <t>Užtikrinti Šiaulių miesto savivaldybės socialinių paslaugų centro veiklą</t>
  </si>
  <si>
    <t>Užtikrinti Šiaulių miesto savivaldybės vaikų globos namų veiklą</t>
  </si>
  <si>
    <t>Užtikrinti Šiaulių miesto savivaldybės globos namų veiklą</t>
  </si>
  <si>
    <t>Užtikrinti socialinės globos paslaugų teikimą vaikams, likusiems be tėvų globos</t>
  </si>
  <si>
    <t xml:space="preserve">Finansuoti socialinės reabilitacijos paslaugų neįgaliesiems bendruomenėje projektus </t>
  </si>
  <si>
    <t>Skirti kitas išmokas</t>
  </si>
  <si>
    <t>Skirti socialinę paramą moksleiviams</t>
  </si>
  <si>
    <t>Užtikrinti išmokas Ginkluoto pasipriešinimo/rezistencijos/dalyviams-kariams savanoriams</t>
  </si>
  <si>
    <t>1</t>
  </si>
  <si>
    <t>Apmokėti gyvenamojo namo Radviliškio g. 124 projektavimo paslaugas</t>
  </si>
  <si>
    <t>Socialinės paramos įgyvendinimo programa-Šeimyna</t>
  </si>
  <si>
    <t>Užtikrinti socialinių globėjų centro veiklą</t>
  </si>
  <si>
    <t>KT(VB)</t>
  </si>
  <si>
    <t>VB(VF)</t>
  </si>
  <si>
    <t>2020 metų lėšų projektas</t>
  </si>
  <si>
    <t>Globojamų vaikų skaičius šeimynose vnt.</t>
  </si>
  <si>
    <t>Globojamų vaikų skaičius institucijose vnt.</t>
  </si>
  <si>
    <t>Remontuojamo pastato ploto dalis nuo viso pastato ploto proc.</t>
  </si>
  <si>
    <t>Finansuojamų projektų skaičius vnt.</t>
  </si>
  <si>
    <t>Etatų sk.</t>
  </si>
  <si>
    <t>Paslaugų gavėjų sk.</t>
  </si>
  <si>
    <t>Užtikrintas projekto veiklų tęstinumas proc.</t>
  </si>
  <si>
    <t>Teismo sprendimų sk.</t>
  </si>
  <si>
    <t>Apmokėtos projektavimo paslaugos proc.</t>
  </si>
  <si>
    <t>Apmokėtos renovacijos išlaidos proc.</t>
  </si>
  <si>
    <t>Padengtos išlaidos proc.</t>
  </si>
  <si>
    <t>Nupirktų būstų sk.</t>
  </si>
  <si>
    <t xml:space="preserve">Iš viso  programai </t>
  </si>
  <si>
    <t xml:space="preserve"> Įgyvendinti projektą „Integrali pagalba į namus Šiaulių mieste“</t>
  </si>
  <si>
    <t>Socialinės rizikos grupės vaikų gerovės kėlimas Šiaulių miesto ir rajono savivaldybėse</t>
  </si>
  <si>
    <t>Įgyvendinti projektą „Socialinio būsto fondo plėtra Šiaulių miesto savivaldybėje“</t>
  </si>
  <si>
    <t xml:space="preserve">Įgyvendinti projektą „Kompleksinės paslaugos šeimai Šiaulių miesto savivaldybėje“ </t>
  </si>
  <si>
    <t xml:space="preserve">Apmokėti savivaldybei nuosavybės teise priklausančių būstų eksploatavimo, administravimo, kaupimo, nuomos mokesčio surinkimo, komunalinių mokesčių, remonto išlaidas </t>
  </si>
  <si>
    <t>20</t>
  </si>
  <si>
    <t xml:space="preserve">09 </t>
  </si>
  <si>
    <t>Didinti savivaldybės būsto fondą</t>
  </si>
  <si>
    <t>priedas</t>
  </si>
  <si>
    <t xml:space="preserve">strateginio veiklos plano Socialinės paramos </t>
  </si>
  <si>
    <t xml:space="preserve">įgyvendinimo programos (Nr. 10) </t>
  </si>
  <si>
    <t>Projektų valdymo skyrius</t>
  </si>
  <si>
    <t>Skatinti šeimas</t>
  </si>
  <si>
    <t>Skirtų kraitelių sk.</t>
  </si>
  <si>
    <t>Užtikrinti kraitelio skyrimą  šeimoms, susilaukusioms kūdikio</t>
  </si>
  <si>
    <t>Kurti saugią ir patrauklią socialinę aplinką šeimoms</t>
  </si>
  <si>
    <t>100</t>
  </si>
  <si>
    <t xml:space="preserve"> Patenkintų paraiškų dalis nuo visų gautų paraiškų proc.</t>
  </si>
  <si>
    <t>Išmokų gavėjų sk.</t>
  </si>
  <si>
    <t>SB(PS)</t>
  </si>
  <si>
    <r>
      <t>Šîaulių miesto savivaldybės 2019</t>
    </r>
    <r>
      <rPr>
        <sz val="12"/>
        <rFont val="Calibri"/>
        <family val="2"/>
        <charset val="186"/>
      </rPr>
      <t>‒</t>
    </r>
    <r>
      <rPr>
        <sz val="12"/>
        <rFont val="Times New Roman"/>
        <family val="1"/>
        <charset val="186"/>
      </rPr>
      <t>2021 metų</t>
    </r>
  </si>
  <si>
    <t>2021 m.</t>
  </si>
  <si>
    <t>2021 metų lėšų projektas</t>
  </si>
  <si>
    <t>Socialinių reikalų departamento Civilinės metrikacijos skyrius</t>
  </si>
  <si>
    <t>Plėsti grupinio gyvenimo namų tinklą</t>
  </si>
  <si>
    <t>Pastatyti (pritaikyti pastatą) nakvynės namų ir apgyvendinimo paslaugoms teikti</t>
  </si>
  <si>
    <t>Užtikrinti dienos socialinės globos asmens namuose paslaugos teikimą Šiaulių mieste</t>
  </si>
  <si>
    <t>Budinčių globotojų skaičius</t>
  </si>
  <si>
    <t>Finansuojamų pareigybių skaičius Šiaulių miesto savivaldybės socialinių paslaugų centre</t>
  </si>
  <si>
    <t>Finansuojamų pareigybių skaičius Šiaulių miesto savivaldybės vaikų globos namuose</t>
  </si>
  <si>
    <t>Nupirktų butų ar gyvenamųjų namų skaičius</t>
  </si>
  <si>
    <t>08 10</t>
  </si>
  <si>
    <t>Vykdyti programas socialinės apsaugos srityje</t>
  </si>
  <si>
    <t xml:space="preserve"> Įgyvendinti vaikų ir jaunimo vasaros užimtumo programas</t>
  </si>
  <si>
    <t>Užtikrinti tikslinių kompensacijų mokėjimą</t>
  </si>
  <si>
    <t>Užtikrinti  tikslinių kompensacijų teikimą</t>
  </si>
  <si>
    <t>Užtikrinti vaikų dienos centrų veiklą</t>
  </si>
  <si>
    <t>Finansuoti vaikų dienos centrų veiklos programas</t>
  </si>
  <si>
    <t>12</t>
  </si>
  <si>
    <t>13</t>
  </si>
  <si>
    <t>14</t>
  </si>
  <si>
    <t xml:space="preserve">06 08 145746984 </t>
  </si>
  <si>
    <t>15</t>
  </si>
  <si>
    <t>ES(LIK)</t>
  </si>
  <si>
    <t>Plėsti bendruomenines paslaugas vaikams</t>
  </si>
  <si>
    <t>Pritaikytų būstų bendruomeninių vaikų globos namų veiklai skaičius</t>
  </si>
  <si>
    <t>Infrastruktūros pritaikymas vaikų dienos centrų veiklai vnt.</t>
  </si>
  <si>
    <t>Naujo padalinio prie Šiaulių miesto savivaldybės globos namų (Energetikų g. 20 A) statyba</t>
  </si>
  <si>
    <t>Pastatytas pastatas vnt.</t>
  </si>
  <si>
    <t>Pritaikytų pastatų paslaugoms teikti  sk.</t>
  </si>
  <si>
    <t>145746984  08</t>
  </si>
  <si>
    <t>08 06 145746984</t>
  </si>
  <si>
    <t>191015237  08</t>
  </si>
  <si>
    <t>20 08</t>
  </si>
  <si>
    <t xml:space="preserve"> 191015237 08 </t>
  </si>
  <si>
    <t>191015237 145746984 08</t>
  </si>
  <si>
    <t>191784958</t>
  </si>
  <si>
    <t>191784958 08</t>
  </si>
  <si>
    <t>Šiaulių m. savivaldybės globos namai</t>
  </si>
  <si>
    <t xml:space="preserve">20 09 </t>
  </si>
  <si>
    <t>PATVIRTINTA</t>
  </si>
  <si>
    <t xml:space="preserve">Šiaulių miesto savivaldybės tarybos </t>
  </si>
  <si>
    <t>2019 m. vasario 7 d. sprendimu Nr. T-1</t>
  </si>
  <si>
    <t xml:space="preserve">(Šiaulių miesto savivaldybės tarybos </t>
  </si>
  <si>
    <t>KT(ES)</t>
  </si>
  <si>
    <t>191784958  08</t>
  </si>
  <si>
    <t>20 08 06  191784958</t>
  </si>
  <si>
    <t>08 06 191784958</t>
  </si>
  <si>
    <r>
      <rPr>
        <sz val="12"/>
        <rFont val="Times New Roman"/>
        <family val="1"/>
        <charset val="186"/>
      </rPr>
      <t xml:space="preserve"> 20 08</t>
    </r>
    <r>
      <rPr>
        <sz val="12"/>
        <color theme="1"/>
        <rFont val="Times New Roman"/>
        <family val="1"/>
        <charset val="186"/>
      </rPr>
      <t xml:space="preserve"> 145746984  191784958</t>
    </r>
  </si>
  <si>
    <t>08 20 145746984  191784958</t>
  </si>
  <si>
    <t>1.05.</t>
  </si>
  <si>
    <t>1.01.</t>
  </si>
  <si>
    <t>1.03.</t>
  </si>
  <si>
    <t>1.02.</t>
  </si>
  <si>
    <t>2.01.</t>
  </si>
  <si>
    <t>1.06.</t>
  </si>
  <si>
    <t>1.09.</t>
  </si>
  <si>
    <t>1.07.</t>
  </si>
  <si>
    <t>2.02.</t>
  </si>
  <si>
    <t>Mokymo lėšos VB (ML)</t>
  </si>
  <si>
    <t>Lėšos valstybinėms funkcijoms atlikti VB (VF)</t>
  </si>
  <si>
    <t>Valstybės biudžeto lėšos (VB)</t>
  </si>
  <si>
    <t>Kelių priežiūros ir plėtros programos lėšos VB (KPPP)</t>
  </si>
  <si>
    <t>Europos Sąjungos finansinės paramos lėšos KT (ES)</t>
  </si>
  <si>
    <t>2019 metų  patvirtinti asignavimai</t>
  </si>
  <si>
    <t>1.04.</t>
  </si>
  <si>
    <t>1.08.</t>
  </si>
  <si>
    <t>2.02</t>
  </si>
  <si>
    <t>VB</t>
  </si>
  <si>
    <t>16</t>
  </si>
  <si>
    <t>Teikiama paslauga</t>
  </si>
  <si>
    <t>2019 metų patvirtinti asignavimai</t>
  </si>
  <si>
    <t>2019 metų patikslinti asignavimai</t>
  </si>
  <si>
    <t>1.01</t>
  </si>
  <si>
    <t>1.02</t>
  </si>
  <si>
    <t>1.10</t>
  </si>
  <si>
    <t>1.09</t>
  </si>
  <si>
    <t>1.04</t>
  </si>
  <si>
    <t>1.05</t>
  </si>
  <si>
    <t>1.08</t>
  </si>
  <si>
    <t>2.01</t>
  </si>
  <si>
    <t>2019 metų  patikslinti asignavimai</t>
  </si>
  <si>
    <t>Skolintos lėšos (PS)</t>
  </si>
  <si>
    <t>Valstybės investicijų programos projektų lėšos VB (VIP)</t>
  </si>
  <si>
    <t>Europos Sąjungos lėšos (ES)</t>
  </si>
  <si>
    <t>Įstaigos pajamų lėšos (PL)</t>
  </si>
  <si>
    <t>Praėjusių metų nepanaudota pajamų dalis, kuri viršija praėjusių metų panaudotus asignavimus  (LIK)</t>
  </si>
  <si>
    <t>FINANSAVIMO ŠALTINIŲ SUVESTINĖ</t>
  </si>
  <si>
    <t>Kodas</t>
  </si>
  <si>
    <t>SAVIVALDYBĖS BIUDŽETAS IŠ VISO, IŠ JO</t>
  </si>
  <si>
    <t>KITOS LĖŠOS IŠ VISO, IŠ JŲ</t>
  </si>
  <si>
    <t>2018 metų patikslinti asignavimai</t>
  </si>
  <si>
    <t xml:space="preserve"> SOCIALINĖS PARAMOS ĮGYVENDINIMO PROGRAMOS  ( Nr. 10) 2019–2021 METŲ VEIKLOS PLANO</t>
  </si>
  <si>
    <t>Kitų šaltinių lėšos KT (KL)</t>
  </si>
  <si>
    <t>17</t>
  </si>
  <si>
    <t>Valstybės biudžeto lėšos KT (VB)</t>
  </si>
  <si>
    <t>1.03</t>
  </si>
  <si>
    <t>VB (ML)</t>
  </si>
  <si>
    <t>PL</t>
  </si>
  <si>
    <t>2.03.</t>
  </si>
  <si>
    <r>
      <t>Asmenų (šeimų),   gavusių paslaugas</t>
    </r>
    <r>
      <rPr>
        <sz val="12"/>
        <color rgb="FFFF0000"/>
        <rFont val="Times New Roman"/>
        <family val="1"/>
        <charset val="186"/>
      </rPr>
      <t>,</t>
    </r>
    <r>
      <rPr>
        <sz val="12"/>
        <rFont val="Times New Roman"/>
        <family val="1"/>
        <charset val="186"/>
      </rPr>
      <t xml:space="preserve"> sk.</t>
    </r>
  </si>
  <si>
    <r>
      <t>Sukurtų laikinų darbo vietų skaičius</t>
    </r>
    <r>
      <rPr>
        <sz val="12"/>
        <rFont val="Times New Roman"/>
        <family val="1"/>
        <charset val="186"/>
      </rPr>
      <t xml:space="preserve"> vnt.  </t>
    </r>
  </si>
  <si>
    <r>
      <t>Teikiamų paslaugų skaičius</t>
    </r>
    <r>
      <rPr>
        <sz val="12"/>
        <rFont val="Times New Roman"/>
        <family val="1"/>
        <charset val="186"/>
      </rPr>
      <t xml:space="preserve"> vnt.</t>
    </r>
  </si>
  <si>
    <r>
      <t>Teikiamų socialinių paslaugų skaičius</t>
    </r>
    <r>
      <rPr>
        <sz val="12"/>
        <color rgb="FFFF0000"/>
        <rFont val="Times New Roman"/>
        <family val="1"/>
        <charset val="186"/>
      </rPr>
      <t xml:space="preserve"> </t>
    </r>
    <r>
      <rPr>
        <sz val="12"/>
        <rFont val="Times New Roman"/>
        <family val="1"/>
        <charset val="186"/>
      </rPr>
      <t>vnt.</t>
    </r>
  </si>
  <si>
    <r>
      <t>Teikiamų paslaugų skaičius</t>
    </r>
    <r>
      <rPr>
        <sz val="12"/>
        <color rgb="FFFF0000"/>
        <rFont val="Times New Roman"/>
        <family val="1"/>
        <charset val="186"/>
      </rPr>
      <t xml:space="preserve"> </t>
    </r>
    <r>
      <rPr>
        <sz val="12"/>
        <rFont val="Times New Roman"/>
        <family val="1"/>
        <charset val="186"/>
      </rPr>
      <t>vnt.</t>
    </r>
  </si>
  <si>
    <r>
      <t>Globojamų vaikų skaičius šeimose</t>
    </r>
    <r>
      <rPr>
        <sz val="12"/>
        <rFont val="Times New Roman"/>
        <family val="1"/>
        <charset val="186"/>
      </rPr>
      <t xml:space="preserve"> vnt.</t>
    </r>
  </si>
  <si>
    <r>
      <t>Kompensacijos nepriklausomybės gynėjams</t>
    </r>
    <r>
      <rPr>
        <sz val="12"/>
        <color rgb="FFFF0000"/>
        <rFont val="Times New Roman"/>
        <family val="1"/>
        <charset val="186"/>
      </rPr>
      <t>,</t>
    </r>
    <r>
      <rPr>
        <sz val="12"/>
        <rFont val="Times New Roman"/>
        <family val="1"/>
        <charset val="186"/>
      </rPr>
      <t xml:space="preserve"> nukentėjusiems nuo 1991 m. sausio 11</t>
    </r>
    <r>
      <rPr>
        <sz val="12"/>
        <color rgb="FFFF0000"/>
        <rFont val="Times New Roman"/>
        <family val="1"/>
        <charset val="186"/>
      </rPr>
      <t>–</t>
    </r>
    <r>
      <rPr>
        <sz val="12"/>
        <rFont val="Times New Roman"/>
        <family val="1"/>
        <charset val="186"/>
      </rPr>
      <t>13 d. ir po to vykdytos SSRS agresijos</t>
    </r>
  </si>
  <si>
    <r>
      <t>Vaikų, gaunančių paslaugas</t>
    </r>
    <r>
      <rPr>
        <sz val="12"/>
        <color rgb="FFFF0000"/>
        <rFont val="Times New Roman"/>
        <family val="1"/>
        <charset val="186"/>
      </rPr>
      <t>,</t>
    </r>
    <r>
      <rPr>
        <sz val="12"/>
        <rFont val="Times New Roman"/>
        <family val="1"/>
        <charset val="186"/>
      </rPr>
      <t xml:space="preserve"> sk.</t>
    </r>
  </si>
  <si>
    <t>Rekonstruoti Šiaulių miesto savivaldybės socialinių paslaugų centro Paramos tarnybos pastatą Stoties g.</t>
  </si>
  <si>
    <t xml:space="preserve">Atnaujinti dienos socialinės globos centro „Goda“ pastatą (Žalgirio g. 3) </t>
  </si>
  <si>
    <t xml:space="preserve">Užtikrinti kompleksinių paslaugų namų „Alka“ veiklą </t>
  </si>
  <si>
    <t>Užtikrinti Šiaulių vaikų globos namų „Šaltinis“ veiklą</t>
  </si>
  <si>
    <t>Įgyvendinti projektą „Vaikų gerovės ir saugumo didinimas, paslaugų šeimai, globėjams (rūpintojams) kokybės didinimas bei prieinamumo plėtra (institucinės globos pertvarka)</t>
  </si>
  <si>
    <t>Patenkintų prašymų gauti paslaugą dalis nuo visų gautų prašymų proc.</t>
  </si>
  <si>
    <t>Globojamų vaikų skaičius bendruomeniniuose vaikų globos namuose vnt.</t>
  </si>
  <si>
    <t>Paslaugų gavėjų skaičius, vnt.</t>
  </si>
  <si>
    <t>Pritaikytų būstų ir gyvenamosios aplinkos dalis nuo visų gautų paraiškų proc.</t>
  </si>
  <si>
    <t>Pritaikyta suaugusiesiems proc.</t>
  </si>
  <si>
    <t>Pritaikyta vaikams proc.</t>
  </si>
  <si>
    <t>Patenkintų prašymų dalis nuo visų gautų prašymų proc.</t>
  </si>
  <si>
    <t>Mažinti pažeidžiamų gyventojų grupių socialinę atskirtį</t>
  </si>
  <si>
    <t>Kompensuoti transporto išlaidų ir specialiųjų lengvųjų automobilių įsigijimo išlaidas</t>
  </si>
  <si>
    <t>IŠ VISO</t>
  </si>
  <si>
    <t>* patvirtinta Šiaulių miesto savivaldybės administracijos direktoriaus 2016-10-28  įsakymu Nr. A -1473 (2019-08-19 d. įsakymo Nr. A-1194 redakcija)</t>
  </si>
  <si>
    <t>2019 m. gruodžio 12  d. sprendimo Nr. T-431 redakcija)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</si>
</sst>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€_-;\-* #,##0.00\ _€_-;_-* &quot;-&quot;??\ _€_-;_-@_-"/>
    <numFmt numFmtId="164" formatCode="0.0"/>
    <numFmt numFmtId="165" formatCode="_-* #,##0.0000\ _L_t_-;\-* #,##0.0000\ _L_t_-;_-* &quot;-&quot;??\ _L_t_-;_-@_-"/>
  </numFmts>
  <fonts count="38" x14ac:knownFonts="1">
    <font>
      <sz val="10"/>
      <name val="Arial"/>
      <family val="2"/>
      <charset val="186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indexed="8"/>
      <name val="Calibri"/>
      <family val="2"/>
      <charset val="186"/>
    </font>
    <font>
      <sz val="11"/>
      <color indexed="9"/>
      <name val="Calibri"/>
      <family val="2"/>
      <charset val="186"/>
    </font>
    <font>
      <sz val="11"/>
      <color indexed="20"/>
      <name val="Calibri"/>
      <family val="2"/>
      <charset val="186"/>
    </font>
    <font>
      <sz val="11"/>
      <color indexed="60"/>
      <name val="Calibri"/>
      <family val="2"/>
      <charset val="186"/>
    </font>
    <font>
      <b/>
      <sz val="11"/>
      <color indexed="52"/>
      <name val="Calibri"/>
      <family val="2"/>
      <charset val="186"/>
    </font>
    <font>
      <sz val="11"/>
      <color indexed="52"/>
      <name val="Calibri"/>
      <family val="2"/>
      <charset val="186"/>
    </font>
    <font>
      <b/>
      <sz val="11"/>
      <color indexed="9"/>
      <name val="Calibri"/>
      <family val="2"/>
      <charset val="186"/>
    </font>
    <font>
      <sz val="11"/>
      <color indexed="62"/>
      <name val="Calibri"/>
      <family val="2"/>
      <charset val="186"/>
    </font>
    <font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Arial"/>
      <family val="2"/>
      <charset val="186"/>
    </font>
    <font>
      <sz val="11"/>
      <name val="Times New Roman"/>
      <family val="1"/>
      <charset val="186"/>
    </font>
    <font>
      <sz val="11"/>
      <name val="Arial"/>
      <family val="2"/>
      <charset val="186"/>
    </font>
    <font>
      <sz val="10"/>
      <color rgb="FFFF0000"/>
      <name val="Arial"/>
      <family val="2"/>
      <charset val="186"/>
    </font>
    <font>
      <sz val="10"/>
      <color theme="1"/>
      <name val="Arial"/>
      <family val="2"/>
      <charset val="186"/>
    </font>
    <font>
      <sz val="10"/>
      <color theme="1"/>
      <name val="Times New Roman"/>
      <family val="1"/>
      <charset val="186"/>
    </font>
    <font>
      <sz val="10"/>
      <color rgb="FFFF0000"/>
      <name val="Times New Roman"/>
      <family val="1"/>
      <charset val="186"/>
    </font>
    <font>
      <b/>
      <sz val="12"/>
      <color indexed="8"/>
      <name val="Times New Roman"/>
      <family val="1"/>
      <charset val="186"/>
    </font>
    <font>
      <sz val="12"/>
      <name val="Arial"/>
      <family val="2"/>
      <charset val="186"/>
    </font>
    <font>
      <sz val="12"/>
      <color indexed="8"/>
      <name val="Times New Roman"/>
      <family val="1"/>
      <charset val="186"/>
    </font>
    <font>
      <sz val="12"/>
      <color theme="1"/>
      <name val="Times New Roman"/>
      <family val="1"/>
      <charset val="186"/>
    </font>
    <font>
      <sz val="12"/>
      <color rgb="FFFF0000"/>
      <name val="Times New Roman"/>
      <family val="1"/>
      <charset val="186"/>
    </font>
    <font>
      <b/>
      <sz val="12"/>
      <color theme="1"/>
      <name val="Times New Roman"/>
      <family val="1"/>
      <charset val="186"/>
    </font>
    <font>
      <b/>
      <sz val="11"/>
      <name val="Times New Roman"/>
      <family val="1"/>
      <charset val="186"/>
    </font>
    <font>
      <sz val="8"/>
      <name val="Times New Roman"/>
      <family val="1"/>
      <charset val="186"/>
    </font>
    <font>
      <sz val="12"/>
      <color rgb="FF0070C0"/>
      <name val="Times New Roman"/>
      <family val="1"/>
      <charset val="186"/>
    </font>
    <font>
      <b/>
      <sz val="12"/>
      <color rgb="FFFF0000"/>
      <name val="Times New Roman"/>
      <family val="1"/>
      <charset val="186"/>
    </font>
    <font>
      <u/>
      <sz val="9.5"/>
      <color theme="10"/>
      <name val="Arial"/>
      <family val="2"/>
      <charset val="186"/>
    </font>
    <font>
      <sz val="12"/>
      <name val="Calibri"/>
      <family val="2"/>
      <charset val="186"/>
    </font>
    <font>
      <strike/>
      <sz val="12"/>
      <color rgb="FFFF0000"/>
      <name val="Times New Roman"/>
      <family val="1"/>
      <charset val="186"/>
    </font>
    <font>
      <strike/>
      <sz val="12"/>
      <name val="Times New Roman"/>
      <family val="1"/>
      <charset val="186"/>
    </font>
    <font>
      <strike/>
      <sz val="12"/>
      <color theme="1"/>
      <name val="Times New Roman"/>
      <family val="1"/>
      <charset val="186"/>
    </font>
    <font>
      <b/>
      <strike/>
      <sz val="12"/>
      <name val="Times New Roman"/>
      <family val="1"/>
      <charset val="186"/>
    </font>
    <font>
      <sz val="9.5"/>
      <color theme="10"/>
      <name val="Arial"/>
      <family val="2"/>
      <charset val="186"/>
    </font>
  </fonts>
  <fills count="48">
    <fill>
      <patternFill patternType="none"/>
    </fill>
    <fill>
      <patternFill patternType="gray125"/>
    </fill>
    <fill>
      <patternFill patternType="solid">
        <fgColor indexed="41"/>
        <bgColor indexed="9"/>
      </patternFill>
    </fill>
    <fill>
      <patternFill patternType="solid">
        <fgColor indexed="47"/>
        <bgColor indexed="31"/>
      </patternFill>
    </fill>
    <fill>
      <patternFill patternType="solid">
        <fgColor indexed="26"/>
        <bgColor indexed="9"/>
      </patternFill>
    </fill>
    <fill>
      <patternFill patternType="solid">
        <fgColor indexed="27"/>
        <bgColor indexed="42"/>
      </patternFill>
    </fill>
    <fill>
      <patternFill patternType="solid">
        <fgColor indexed="22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43"/>
        <bgColor indexed="26"/>
      </patternFill>
    </fill>
    <fill>
      <patternFill patternType="solid">
        <fgColor indexed="44"/>
        <bgColor indexed="22"/>
      </patternFill>
    </fill>
    <fill>
      <patternFill patternType="solid">
        <fgColor indexed="49"/>
        <bgColor indexed="40"/>
      </patternFill>
    </fill>
    <fill>
      <patternFill patternType="solid">
        <fgColor indexed="55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4"/>
        <bgColor indexed="23"/>
      </patternFill>
    </fill>
    <fill>
      <patternFill patternType="solid">
        <fgColor indexed="53"/>
        <bgColor indexed="52"/>
      </patternFill>
    </fill>
    <fill>
      <patternFill patternType="solid">
        <fgColor indexed="13"/>
        <bgColor indexed="34"/>
      </patternFill>
    </fill>
    <fill>
      <patternFill patternType="solid">
        <fgColor indexed="42"/>
        <bgColor indexed="27"/>
      </patternFill>
    </fill>
    <fill>
      <patternFill patternType="solid">
        <fgColor indexed="9"/>
        <bgColor indexed="26"/>
      </patternFill>
    </fill>
    <fill>
      <patternFill patternType="solid">
        <fgColor indexed="44"/>
        <bgColor indexed="31"/>
      </patternFill>
    </fill>
    <fill>
      <patternFill patternType="solid">
        <fgColor indexed="42"/>
        <bgColor indexed="42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22"/>
      </patternFill>
    </fill>
    <fill>
      <patternFill patternType="solid">
        <fgColor theme="0"/>
        <bgColor indexed="26"/>
      </patternFill>
    </fill>
    <fill>
      <patternFill patternType="solid">
        <fgColor theme="0"/>
        <bgColor indexed="31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9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22"/>
      </patternFill>
    </fill>
    <fill>
      <patternFill patternType="solid">
        <fgColor theme="0" tint="-0.14999847407452621"/>
        <bgColor indexed="31"/>
      </patternFill>
    </fill>
    <fill>
      <patternFill patternType="solid">
        <fgColor theme="0" tint="-0.14999847407452621"/>
        <bgColor indexed="26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9.9978637043366805E-2"/>
        <bgColor indexed="31"/>
      </patternFill>
    </fill>
    <fill>
      <patternFill patternType="solid">
        <fgColor theme="2" tint="-9.9978637043366805E-2"/>
        <bgColor indexed="22"/>
      </patternFill>
    </fill>
    <fill>
      <patternFill patternType="solid">
        <fgColor theme="2" tint="-9.9978637043366805E-2"/>
        <bgColor indexed="26"/>
      </patternFill>
    </fill>
    <fill>
      <patternFill patternType="solid">
        <fgColor rgb="FFFFFFFF"/>
        <bgColor rgb="FFF2F2F2"/>
      </patternFill>
    </fill>
    <fill>
      <patternFill patternType="solid">
        <fgColor theme="2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CC"/>
        <bgColor indexed="27"/>
      </patternFill>
    </fill>
    <fill>
      <patternFill patternType="solid">
        <fgColor rgb="FFFFFF00"/>
        <bgColor indexed="34"/>
      </patternFill>
    </fill>
    <fill>
      <patternFill patternType="solid">
        <fgColor rgb="FF99CCFF"/>
        <bgColor indexed="22"/>
      </patternFill>
    </fill>
    <fill>
      <patternFill patternType="solid">
        <fgColor rgb="FF99CCFF"/>
        <bgColor indexed="31"/>
      </patternFill>
    </fill>
    <fill>
      <patternFill patternType="solid">
        <fgColor rgb="FF99CCFF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CCFFCC"/>
        <bgColor indexed="22"/>
      </patternFill>
    </fill>
  </fills>
  <borders count="10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8"/>
      </left>
      <right style="thin">
        <color auto="1"/>
      </right>
      <top style="thin">
        <color indexed="8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auto="1"/>
      </top>
      <bottom style="thin">
        <color indexed="8"/>
      </bottom>
      <diagonal/>
    </border>
    <border>
      <left/>
      <right/>
      <top style="thin">
        <color auto="1"/>
      </top>
      <bottom style="thin">
        <color indexed="8"/>
      </bottom>
      <diagonal/>
    </border>
    <border>
      <left/>
      <right style="thin">
        <color indexed="8"/>
      </right>
      <top style="thin">
        <color auto="1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auto="1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40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2" borderId="0" applyNumberFormat="0" applyBorder="0" applyAlignment="0" applyProtection="0"/>
    <xf numFmtId="0" fontId="3" fillId="5" borderId="0" applyNumberFormat="0" applyBorder="0" applyAlignment="0" applyProtection="0"/>
    <xf numFmtId="0" fontId="3" fillId="3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6" borderId="0" applyNumberFormat="0" applyBorder="0" applyAlignment="0" applyProtection="0"/>
    <xf numFmtId="0" fontId="3" fillId="9" borderId="0" applyNumberFormat="0" applyBorder="0" applyAlignment="0" applyProtection="0"/>
    <xf numFmtId="0" fontId="3" fillId="3" borderId="0" applyNumberFormat="0" applyBorder="0" applyAlignment="0" applyProtection="0"/>
    <xf numFmtId="0" fontId="4" fillId="10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11" borderId="0" applyNumberFormat="0" applyBorder="0" applyAlignment="0" applyProtection="0"/>
    <xf numFmtId="0" fontId="4" fillId="10" borderId="0" applyNumberFormat="0" applyBorder="0" applyAlignment="0" applyProtection="0"/>
    <xf numFmtId="0" fontId="4" fillId="3" borderId="0" applyNumberFormat="0" applyBorder="0" applyAlignment="0" applyProtection="0"/>
    <xf numFmtId="0" fontId="5" fillId="12" borderId="0" applyNumberFormat="0" applyBorder="0" applyAlignment="0" applyProtection="0"/>
    <xf numFmtId="0" fontId="14" fillId="0" borderId="0"/>
    <xf numFmtId="0" fontId="10" fillId="3" borderId="1" applyNumberFormat="0" applyAlignment="0" applyProtection="0"/>
    <xf numFmtId="0" fontId="6" fillId="8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0" borderId="0" applyNumberFormat="0" applyBorder="0" applyAlignment="0" applyProtection="0"/>
    <xf numFmtId="0" fontId="4" fillId="16" borderId="0" applyNumberFormat="0" applyBorder="0" applyAlignment="0" applyProtection="0"/>
    <xf numFmtId="0" fontId="14" fillId="4" borderId="2" applyNumberFormat="0" applyAlignment="0" applyProtection="0"/>
    <xf numFmtId="0" fontId="7" fillId="2" borderId="1" applyNumberFormat="0" applyAlignment="0" applyProtection="0"/>
    <xf numFmtId="0" fontId="8" fillId="0" borderId="3" applyNumberFormat="0" applyFill="0" applyAlignment="0" applyProtection="0"/>
    <xf numFmtId="0" fontId="9" fillId="11" borderId="4" applyNumberFormat="0" applyAlignment="0" applyProtection="0"/>
    <xf numFmtId="0" fontId="10" fillId="3" borderId="19" applyNumberFormat="0" applyAlignment="0" applyProtection="0"/>
    <xf numFmtId="0" fontId="14" fillId="4" borderId="20" applyNumberFormat="0" applyAlignment="0" applyProtection="0"/>
    <xf numFmtId="0" fontId="7" fillId="2" borderId="19" applyNumberFormat="0" applyAlignment="0" applyProtection="0"/>
    <xf numFmtId="0" fontId="2" fillId="0" borderId="0"/>
    <xf numFmtId="0" fontId="31" fillId="0" borderId="0" applyNumberFormat="0" applyFill="0" applyBorder="0" applyAlignment="0" applyProtection="0">
      <alignment vertical="top"/>
      <protection locked="0"/>
    </xf>
    <xf numFmtId="43" fontId="14" fillId="0" borderId="0" applyFont="0" applyFill="0" applyBorder="0" applyAlignment="0" applyProtection="0"/>
    <xf numFmtId="0" fontId="1" fillId="0" borderId="0"/>
  </cellStyleXfs>
  <cellXfs count="977">
    <xf numFmtId="0" fontId="0" fillId="0" borderId="0" xfId="0"/>
    <xf numFmtId="0" fontId="17" fillId="0" borderId="0" xfId="0" applyFont="1"/>
    <xf numFmtId="0" fontId="18" fillId="0" borderId="0" xfId="0" applyFont="1"/>
    <xf numFmtId="0" fontId="13" fillId="0" borderId="0" xfId="0" applyFont="1" applyAlignment="1">
      <alignment vertical="top"/>
    </xf>
    <xf numFmtId="164" fontId="13" fillId="0" borderId="0" xfId="0" applyNumberFormat="1" applyFont="1" applyAlignment="1">
      <alignment vertical="top"/>
    </xf>
    <xf numFmtId="0" fontId="13" fillId="0" borderId="0" xfId="0" applyFont="1" applyBorder="1" applyAlignment="1">
      <alignment vertical="top"/>
    </xf>
    <xf numFmtId="0" fontId="0" fillId="0" borderId="0" xfId="0" applyFont="1"/>
    <xf numFmtId="0" fontId="19" fillId="0" borderId="0" xfId="0" applyFont="1" applyBorder="1" applyAlignment="1">
      <alignment vertical="top"/>
    </xf>
    <xf numFmtId="0" fontId="20" fillId="0" borderId="0" xfId="0" applyFont="1" applyBorder="1" applyAlignment="1">
      <alignment vertical="top"/>
    </xf>
    <xf numFmtId="1" fontId="13" fillId="0" borderId="0" xfId="0" applyNumberFormat="1" applyFont="1" applyBorder="1" applyAlignment="1">
      <alignment vertical="top"/>
    </xf>
    <xf numFmtId="0" fontId="15" fillId="0" borderId="0" xfId="0" applyFont="1" applyBorder="1" applyAlignment="1">
      <alignment vertical="top"/>
    </xf>
    <xf numFmtId="0" fontId="16" fillId="0" borderId="0" xfId="0" applyFont="1"/>
    <xf numFmtId="0" fontId="13" fillId="23" borderId="0" xfId="0" applyFont="1" applyFill="1" applyBorder="1" applyAlignment="1">
      <alignment vertical="top"/>
    </xf>
    <xf numFmtId="0" fontId="0" fillId="0" borderId="0" xfId="0"/>
    <xf numFmtId="0" fontId="13" fillId="0" borderId="0" xfId="0" applyFont="1" applyBorder="1" applyAlignment="1">
      <alignment vertical="top"/>
    </xf>
    <xf numFmtId="0" fontId="0" fillId="0" borderId="0" xfId="0" applyFont="1"/>
    <xf numFmtId="0" fontId="15" fillId="0" borderId="0" xfId="0" applyFont="1" applyBorder="1" applyAlignment="1">
      <alignment vertical="top"/>
    </xf>
    <xf numFmtId="0" fontId="16" fillId="0" borderId="0" xfId="0" applyFont="1"/>
    <xf numFmtId="0" fontId="13" fillId="0" borderId="0" xfId="0" applyFont="1" applyBorder="1" applyAlignment="1">
      <alignment vertical="center"/>
    </xf>
    <xf numFmtId="0" fontId="0" fillId="0" borderId="0" xfId="0" applyFont="1" applyAlignment="1">
      <alignment vertical="center"/>
    </xf>
    <xf numFmtId="0" fontId="13" fillId="0" borderId="0" xfId="0" applyFont="1" applyAlignment="1">
      <alignment horizontal="center" vertical="center"/>
    </xf>
    <xf numFmtId="0" fontId="11" fillId="0" borderId="0" xfId="20" applyFont="1"/>
    <xf numFmtId="0" fontId="11" fillId="0" borderId="0" xfId="20" applyFont="1" applyBorder="1"/>
    <xf numFmtId="0" fontId="0" fillId="0" borderId="34" xfId="0" applyBorder="1"/>
    <xf numFmtId="0" fontId="13" fillId="0" borderId="0" xfId="0" applyFont="1" applyFill="1" applyAlignment="1">
      <alignment horizontal="center"/>
    </xf>
    <xf numFmtId="0" fontId="13" fillId="0" borderId="0" xfId="0" applyFont="1" applyFill="1"/>
    <xf numFmtId="0" fontId="11" fillId="23" borderId="0" xfId="0" applyFont="1" applyFill="1" applyBorder="1" applyAlignment="1">
      <alignment vertical="top"/>
    </xf>
    <xf numFmtId="0" fontId="11" fillId="0" borderId="0" xfId="0" applyFont="1" applyAlignment="1">
      <alignment vertical="top"/>
    </xf>
    <xf numFmtId="0" fontId="11" fillId="0" borderId="0" xfId="0" applyFont="1" applyAlignment="1">
      <alignment horizontal="center" vertical="center"/>
    </xf>
    <xf numFmtId="164" fontId="11" fillId="0" borderId="0" xfId="0" applyNumberFormat="1" applyFont="1" applyAlignment="1">
      <alignment vertical="top"/>
    </xf>
    <xf numFmtId="1" fontId="11" fillId="0" borderId="0" xfId="0" applyNumberFormat="1" applyFont="1" applyBorder="1" applyAlignment="1">
      <alignment vertical="top"/>
    </xf>
    <xf numFmtId="1" fontId="11" fillId="23" borderId="0" xfId="0" applyNumberFormat="1" applyFont="1" applyFill="1" applyBorder="1" applyAlignment="1">
      <alignment vertical="top"/>
    </xf>
    <xf numFmtId="0" fontId="23" fillId="0" borderId="12" xfId="0" applyFont="1" applyFill="1" applyBorder="1" applyAlignment="1">
      <alignment horizontal="center" vertical="center" textRotation="90"/>
    </xf>
    <xf numFmtId="49" fontId="12" fillId="9" borderId="6" xfId="0" applyNumberFormat="1" applyFont="1" applyFill="1" applyBorder="1" applyAlignment="1">
      <alignment horizontal="center" vertical="top" wrapText="1"/>
    </xf>
    <xf numFmtId="49" fontId="12" fillId="9" borderId="6" xfId="0" applyNumberFormat="1" applyFont="1" applyFill="1" applyBorder="1" applyAlignment="1">
      <alignment horizontal="center" vertical="top"/>
    </xf>
    <xf numFmtId="49" fontId="12" fillId="18" borderId="6" xfId="0" applyNumberFormat="1" applyFont="1" applyFill="1" applyBorder="1" applyAlignment="1">
      <alignment horizontal="center" vertical="top"/>
    </xf>
    <xf numFmtId="164" fontId="11" fillId="23" borderId="0" xfId="0" applyNumberFormat="1" applyFont="1" applyFill="1" applyBorder="1" applyAlignment="1">
      <alignment vertical="top"/>
    </xf>
    <xf numFmtId="164" fontId="11" fillId="0" borderId="0" xfId="0" applyNumberFormat="1" applyFont="1" applyBorder="1" applyAlignment="1">
      <alignment horizontal="left" vertical="top"/>
    </xf>
    <xf numFmtId="164" fontId="11" fillId="0" borderId="0" xfId="0" applyNumberFormat="1" applyFont="1" applyBorder="1" applyAlignment="1">
      <alignment vertical="top"/>
    </xf>
    <xf numFmtId="1" fontId="12" fillId="0" borderId="6" xfId="0" applyNumberFormat="1" applyFont="1" applyBorder="1" applyAlignment="1">
      <alignment horizontal="center" vertical="top"/>
    </xf>
    <xf numFmtId="164" fontId="12" fillId="18" borderId="6" xfId="0" applyNumberFormat="1" applyFont="1" applyFill="1" applyBorder="1" applyAlignment="1">
      <alignment horizontal="center" vertical="top"/>
    </xf>
    <xf numFmtId="164" fontId="24" fillId="23" borderId="0" xfId="0" applyNumberFormat="1" applyFont="1" applyFill="1" applyBorder="1" applyAlignment="1">
      <alignment vertical="top"/>
    </xf>
    <xf numFmtId="164" fontId="24" fillId="0" borderId="0" xfId="0" applyNumberFormat="1" applyFont="1" applyBorder="1" applyAlignment="1">
      <alignment vertical="top"/>
    </xf>
    <xf numFmtId="164" fontId="25" fillId="23" borderId="0" xfId="0" applyNumberFormat="1" applyFont="1" applyFill="1" applyBorder="1" applyAlignment="1">
      <alignment vertical="top"/>
    </xf>
    <xf numFmtId="0" fontId="22" fillId="0" borderId="0" xfId="0" applyFont="1"/>
    <xf numFmtId="164" fontId="25" fillId="22" borderId="0" xfId="0" applyNumberFormat="1" applyFont="1" applyFill="1" applyBorder="1" applyAlignment="1">
      <alignment vertical="top"/>
    </xf>
    <xf numFmtId="1" fontId="12" fillId="18" borderId="6" xfId="0" applyNumberFormat="1" applyFont="1" applyFill="1" applyBorder="1" applyAlignment="1">
      <alignment horizontal="center" vertical="top"/>
    </xf>
    <xf numFmtId="164" fontId="12" fillId="9" borderId="6" xfId="0" applyNumberFormat="1" applyFont="1" applyFill="1" applyBorder="1" applyAlignment="1">
      <alignment horizontal="center" vertical="top"/>
    </xf>
    <xf numFmtId="1" fontId="11" fillId="0" borderId="0" xfId="0" applyNumberFormat="1" applyFont="1" applyAlignment="1">
      <alignment vertical="top"/>
    </xf>
    <xf numFmtId="49" fontId="12" fillId="20" borderId="21" xfId="0" applyNumberFormat="1" applyFont="1" applyFill="1" applyBorder="1" applyAlignment="1">
      <alignment horizontal="center" vertical="top"/>
    </xf>
    <xf numFmtId="0" fontId="11" fillId="23" borderId="0" xfId="0" applyFont="1" applyFill="1" applyBorder="1" applyAlignment="1">
      <alignment vertical="center"/>
    </xf>
    <xf numFmtId="49" fontId="12" fillId="18" borderId="21" xfId="0" applyNumberFormat="1" applyFont="1" applyFill="1" applyBorder="1" applyAlignment="1">
      <alignment horizontal="right" vertical="top"/>
    </xf>
    <xf numFmtId="0" fontId="22" fillId="0" borderId="0" xfId="0" applyFont="1" applyAlignment="1">
      <alignment vertical="center"/>
    </xf>
    <xf numFmtId="49" fontId="12" fillId="0" borderId="0" xfId="0" applyNumberFormat="1" applyFont="1" applyFill="1" applyBorder="1" applyAlignment="1">
      <alignment horizontal="right" vertical="top"/>
    </xf>
    <xf numFmtId="0" fontId="11" fillId="0" borderId="0" xfId="0" applyFont="1" applyFill="1" applyBorder="1"/>
    <xf numFmtId="2" fontId="25" fillId="0" borderId="0" xfId="0" applyNumberFormat="1" applyFont="1" applyFill="1" applyAlignment="1">
      <alignment horizontal="left" wrapText="1"/>
    </xf>
    <xf numFmtId="164" fontId="11" fillId="0" borderId="0" xfId="0" applyNumberFormat="1" applyFont="1" applyFill="1" applyBorder="1" applyAlignment="1">
      <alignment horizontal="center" vertical="top"/>
    </xf>
    <xf numFmtId="164" fontId="12" fillId="31" borderId="0" xfId="0" applyNumberFormat="1" applyFont="1" applyFill="1" applyBorder="1" applyAlignment="1">
      <alignment vertical="top"/>
    </xf>
    <xf numFmtId="0" fontId="13" fillId="0" borderId="0" xfId="0" applyFont="1" applyFill="1" applyBorder="1"/>
    <xf numFmtId="1" fontId="11" fillId="22" borderId="0" xfId="0" applyNumberFormat="1" applyFont="1" applyFill="1" applyAlignment="1">
      <alignment horizontal="center" vertical="center"/>
    </xf>
    <xf numFmtId="1" fontId="11" fillId="22" borderId="0" xfId="0" applyNumberFormat="1" applyFont="1" applyFill="1" applyAlignment="1">
      <alignment vertical="center"/>
    </xf>
    <xf numFmtId="1" fontId="11" fillId="22" borderId="0" xfId="0" applyNumberFormat="1" applyFont="1" applyFill="1" applyAlignment="1">
      <alignment vertical="top"/>
    </xf>
    <xf numFmtId="0" fontId="11" fillId="22" borderId="0" xfId="0" applyFont="1" applyFill="1" applyBorder="1" applyAlignment="1">
      <alignment vertical="top"/>
    </xf>
    <xf numFmtId="164" fontId="12" fillId="27" borderId="21" xfId="0" applyNumberFormat="1" applyFont="1" applyFill="1" applyBorder="1" applyAlignment="1">
      <alignment horizontal="center" vertical="center"/>
    </xf>
    <xf numFmtId="164" fontId="12" fillId="29" borderId="21" xfId="0" applyNumberFormat="1" applyFont="1" applyFill="1" applyBorder="1" applyAlignment="1">
      <alignment horizontal="center" vertical="center"/>
    </xf>
    <xf numFmtId="0" fontId="11" fillId="0" borderId="21" xfId="0" applyFont="1" applyBorder="1" applyAlignment="1">
      <alignment horizontal="center" vertical="center"/>
    </xf>
    <xf numFmtId="0" fontId="12" fillId="9" borderId="6" xfId="0" applyFont="1" applyFill="1" applyBorder="1" applyAlignment="1">
      <alignment vertical="top"/>
    </xf>
    <xf numFmtId="0" fontId="11" fillId="22" borderId="21" xfId="0" applyFont="1" applyFill="1" applyBorder="1" applyAlignment="1">
      <alignment horizontal="center" vertical="center"/>
    </xf>
    <xf numFmtId="0" fontId="31" fillId="0" borderId="0" xfId="37" applyBorder="1" applyAlignment="1" applyProtection="1">
      <alignment vertical="top"/>
    </xf>
    <xf numFmtId="1" fontId="11" fillId="0" borderId="6" xfId="0" applyNumberFormat="1" applyFont="1" applyFill="1" applyBorder="1" applyAlignment="1">
      <alignment horizontal="left" vertical="top" wrapText="1"/>
    </xf>
    <xf numFmtId="0" fontId="22" fillId="0" borderId="0" xfId="0" applyFont="1" applyBorder="1" applyAlignment="1">
      <alignment horizontal="center"/>
    </xf>
    <xf numFmtId="0" fontId="22" fillId="0" borderId="9" xfId="0" applyFont="1" applyBorder="1" applyAlignment="1"/>
    <xf numFmtId="0" fontId="22" fillId="0" borderId="0" xfId="0" applyFont="1" applyBorder="1" applyAlignment="1"/>
    <xf numFmtId="164" fontId="11" fillId="22" borderId="0" xfId="0" applyNumberFormat="1" applyFont="1" applyFill="1" applyBorder="1" applyAlignment="1">
      <alignment vertical="top" wrapText="1"/>
    </xf>
    <xf numFmtId="0" fontId="0" fillId="0" borderId="0" xfId="0" applyFont="1" applyBorder="1" applyAlignment="1">
      <alignment wrapText="1"/>
    </xf>
    <xf numFmtId="0" fontId="22" fillId="0" borderId="0" xfId="0" applyFont="1" applyAlignment="1"/>
    <xf numFmtId="0" fontId="0" fillId="0" borderId="0" xfId="0" applyAlignment="1"/>
    <xf numFmtId="1" fontId="11" fillId="0" borderId="6" xfId="0" applyNumberFormat="1" applyFont="1" applyFill="1" applyBorder="1" applyAlignment="1">
      <alignment horizontal="left" vertical="top" wrapText="1"/>
    </xf>
    <xf numFmtId="164" fontId="11" fillId="22" borderId="21" xfId="0" applyNumberFormat="1" applyFont="1" applyFill="1" applyBorder="1" applyAlignment="1">
      <alignment horizontal="center" vertical="center"/>
    </xf>
    <xf numFmtId="164" fontId="11" fillId="27" borderId="21" xfId="0" applyNumberFormat="1" applyFont="1" applyFill="1" applyBorder="1" applyAlignment="1">
      <alignment horizontal="center" vertical="center"/>
    </xf>
    <xf numFmtId="49" fontId="12" fillId="9" borderId="55" xfId="0" applyNumberFormat="1" applyFont="1" applyFill="1" applyBorder="1" applyAlignment="1">
      <alignment horizontal="center" vertical="top"/>
    </xf>
    <xf numFmtId="1" fontId="12" fillId="18" borderId="55" xfId="0" applyNumberFormat="1" applyFont="1" applyFill="1" applyBorder="1" applyAlignment="1">
      <alignment horizontal="center" vertical="top"/>
    </xf>
    <xf numFmtId="1" fontId="12" fillId="0" borderId="55" xfId="0" applyNumberFormat="1" applyFont="1" applyBorder="1" applyAlignment="1">
      <alignment horizontal="center" vertical="top"/>
    </xf>
    <xf numFmtId="1" fontId="11" fillId="0" borderId="55" xfId="0" applyNumberFormat="1" applyFont="1" applyFill="1" applyBorder="1" applyAlignment="1">
      <alignment horizontal="center" vertical="top"/>
    </xf>
    <xf numFmtId="164" fontId="24" fillId="22" borderId="69" xfId="0" applyNumberFormat="1" applyFont="1" applyFill="1" applyBorder="1" applyAlignment="1">
      <alignment horizontal="center" vertical="top"/>
    </xf>
    <xf numFmtId="164" fontId="24" fillId="30" borderId="69" xfId="0" applyNumberFormat="1" applyFont="1" applyFill="1" applyBorder="1" applyAlignment="1">
      <alignment horizontal="center" vertical="top"/>
    </xf>
    <xf numFmtId="164" fontId="24" fillId="30" borderId="70" xfId="0" applyNumberFormat="1" applyFont="1" applyFill="1" applyBorder="1" applyAlignment="1">
      <alignment horizontal="center" vertical="top"/>
    </xf>
    <xf numFmtId="1" fontId="24" fillId="22" borderId="71" xfId="0" applyNumberFormat="1" applyFont="1" applyFill="1" applyBorder="1" applyAlignment="1">
      <alignment horizontal="center" vertical="top"/>
    </xf>
    <xf numFmtId="1" fontId="24" fillId="0" borderId="71" xfId="0" applyNumberFormat="1" applyFont="1" applyFill="1" applyBorder="1" applyAlignment="1">
      <alignment horizontal="center" vertical="top"/>
    </xf>
    <xf numFmtId="164" fontId="24" fillId="22" borderId="69" xfId="0" applyNumberFormat="1" applyFont="1" applyFill="1" applyBorder="1" applyAlignment="1">
      <alignment horizontal="left" vertical="top" wrapText="1"/>
    </xf>
    <xf numFmtId="164" fontId="13" fillId="22" borderId="0" xfId="0" applyNumberFormat="1" applyFont="1" applyFill="1" applyAlignment="1">
      <alignment vertical="top"/>
    </xf>
    <xf numFmtId="1" fontId="11" fillId="22" borderId="0" xfId="0" applyNumberFormat="1" applyFont="1" applyFill="1" applyBorder="1" applyAlignment="1">
      <alignment vertical="top"/>
    </xf>
    <xf numFmtId="164" fontId="11" fillId="22" borderId="0" xfId="0" applyNumberFormat="1" applyFont="1" applyFill="1" applyAlignment="1">
      <alignment vertical="top"/>
    </xf>
    <xf numFmtId="164" fontId="11" fillId="22" borderId="0" xfId="0" applyNumberFormat="1" applyFont="1" applyFill="1" applyBorder="1" applyAlignment="1">
      <alignment horizontal="center" vertical="top"/>
    </xf>
    <xf numFmtId="0" fontId="12" fillId="42" borderId="6" xfId="0" applyFont="1" applyFill="1" applyBorder="1" applyAlignment="1">
      <alignment vertical="top"/>
    </xf>
    <xf numFmtId="164" fontId="12" fillId="40" borderId="6" xfId="0" applyNumberFormat="1" applyFont="1" applyFill="1" applyBorder="1" applyAlignment="1">
      <alignment horizontal="center" vertical="top"/>
    </xf>
    <xf numFmtId="164" fontId="12" fillId="40" borderId="21" xfId="0" applyNumberFormat="1" applyFont="1" applyFill="1" applyBorder="1" applyAlignment="1">
      <alignment horizontal="center" vertical="top"/>
    </xf>
    <xf numFmtId="164" fontId="12" fillId="42" borderId="6" xfId="0" applyNumberFormat="1" applyFont="1" applyFill="1" applyBorder="1" applyAlignment="1">
      <alignment horizontal="center" vertical="top"/>
    </xf>
    <xf numFmtId="164" fontId="11" fillId="22" borderId="21" xfId="0" applyNumberFormat="1" applyFont="1" applyFill="1" applyBorder="1" applyAlignment="1">
      <alignment horizontal="center" vertical="center"/>
    </xf>
    <xf numFmtId="164" fontId="11" fillId="22" borderId="21" xfId="0" applyNumberFormat="1" applyFont="1" applyFill="1" applyBorder="1" applyAlignment="1">
      <alignment horizontal="center" vertical="center"/>
    </xf>
    <xf numFmtId="0" fontId="22" fillId="0" borderId="0" xfId="0" applyFont="1" applyBorder="1" applyAlignment="1">
      <alignment vertical="top"/>
    </xf>
    <xf numFmtId="0" fontId="22" fillId="0" borderId="0" xfId="0" applyFont="1" applyBorder="1" applyAlignment="1">
      <alignment horizontal="center" vertical="top"/>
    </xf>
    <xf numFmtId="14" fontId="13" fillId="0" borderId="0" xfId="0" applyNumberFormat="1" applyFont="1" applyAlignment="1">
      <alignment vertical="center"/>
    </xf>
    <xf numFmtId="0" fontId="22" fillId="0" borderId="0" xfId="0" applyFont="1" applyBorder="1"/>
    <xf numFmtId="0" fontId="28" fillId="0" borderId="0" xfId="0" applyFont="1" applyAlignment="1">
      <alignment vertical="top"/>
    </xf>
    <xf numFmtId="165" fontId="14" fillId="0" borderId="0" xfId="38" applyNumberFormat="1" applyAlignment="1">
      <alignment vertical="top"/>
    </xf>
    <xf numFmtId="0" fontId="28" fillId="0" borderId="0" xfId="0" applyFont="1" applyAlignment="1">
      <alignment vertical="center"/>
    </xf>
    <xf numFmtId="0" fontId="28" fillId="0" borderId="0" xfId="0" applyFont="1" applyBorder="1" applyAlignment="1">
      <alignment vertical="top"/>
    </xf>
    <xf numFmtId="14" fontId="11" fillId="0" borderId="0" xfId="0" applyNumberFormat="1" applyFont="1" applyAlignment="1">
      <alignment vertical="top"/>
    </xf>
    <xf numFmtId="49" fontId="12" fillId="20" borderId="21" xfId="0" applyNumberFormat="1" applyFont="1" applyFill="1" applyBorder="1" applyAlignment="1">
      <alignment horizontal="center" vertical="top"/>
    </xf>
    <xf numFmtId="164" fontId="11" fillId="27" borderId="69" xfId="0" applyNumberFormat="1" applyFont="1" applyFill="1" applyBorder="1" applyAlignment="1">
      <alignment horizontal="center" vertical="top"/>
    </xf>
    <xf numFmtId="0" fontId="13" fillId="0" borderId="21" xfId="0" applyFont="1" applyBorder="1" applyAlignment="1">
      <alignment horizontal="center" vertical="center" wrapText="1"/>
    </xf>
    <xf numFmtId="0" fontId="13" fillId="22" borderId="21" xfId="0" applyFont="1" applyFill="1" applyBorder="1" applyAlignment="1">
      <alignment horizontal="center" vertical="center" wrapText="1"/>
    </xf>
    <xf numFmtId="164" fontId="11" fillId="22" borderId="0" xfId="0" applyNumberFormat="1" applyFont="1" applyFill="1" applyBorder="1" applyAlignment="1">
      <alignment horizontal="center" vertical="center"/>
    </xf>
    <xf numFmtId="164" fontId="11" fillId="27" borderId="21" xfId="0" applyNumberFormat="1" applyFont="1" applyFill="1" applyBorder="1" applyAlignment="1">
      <alignment horizontal="center" vertical="center"/>
    </xf>
    <xf numFmtId="164" fontId="22" fillId="0" borderId="0" xfId="0" applyNumberFormat="1" applyFont="1" applyBorder="1" applyAlignment="1">
      <alignment vertical="top"/>
    </xf>
    <xf numFmtId="164" fontId="28" fillId="0" borderId="0" xfId="0" applyNumberFormat="1" applyFont="1" applyAlignment="1">
      <alignment vertical="center"/>
    </xf>
    <xf numFmtId="164" fontId="12" fillId="9" borderId="6" xfId="0" applyNumberFormat="1" applyFont="1" applyFill="1" applyBorder="1" applyAlignment="1">
      <alignment vertical="top"/>
    </xf>
    <xf numFmtId="164" fontId="13" fillId="0" borderId="21" xfId="0" applyNumberFormat="1" applyFont="1" applyBorder="1" applyAlignment="1">
      <alignment horizontal="center" vertical="center" wrapText="1"/>
    </xf>
    <xf numFmtId="1" fontId="34" fillId="0" borderId="55" xfId="0" applyNumberFormat="1" applyFont="1" applyFill="1" applyBorder="1" applyAlignment="1">
      <alignment horizontal="left" vertical="top" wrapText="1"/>
    </xf>
    <xf numFmtId="164" fontId="11" fillId="22" borderId="21" xfId="0" applyNumberFormat="1" applyFont="1" applyFill="1" applyBorder="1" applyAlignment="1">
      <alignment horizontal="center" vertical="center"/>
    </xf>
    <xf numFmtId="164" fontId="11" fillId="22" borderId="21" xfId="0" applyNumberFormat="1" applyFont="1" applyFill="1" applyBorder="1" applyAlignment="1">
      <alignment horizontal="center" vertical="center"/>
    </xf>
    <xf numFmtId="164" fontId="11" fillId="22" borderId="21" xfId="0" applyNumberFormat="1" applyFont="1" applyFill="1" applyBorder="1" applyAlignment="1">
      <alignment horizontal="center" vertical="center"/>
    </xf>
    <xf numFmtId="164" fontId="11" fillId="22" borderId="21" xfId="0" applyNumberFormat="1" applyFont="1" applyFill="1" applyBorder="1" applyAlignment="1">
      <alignment horizontal="center" vertical="center"/>
    </xf>
    <xf numFmtId="164" fontId="11" fillId="22" borderId="21" xfId="0" applyNumberFormat="1" applyFont="1" applyFill="1" applyBorder="1" applyAlignment="1">
      <alignment horizontal="center" vertical="center"/>
    </xf>
    <xf numFmtId="164" fontId="11" fillId="22" borderId="21" xfId="0" applyNumberFormat="1" applyFont="1" applyFill="1" applyBorder="1" applyAlignment="1">
      <alignment horizontal="center" vertical="center"/>
    </xf>
    <xf numFmtId="164" fontId="11" fillId="22" borderId="21" xfId="0" applyNumberFormat="1" applyFont="1" applyFill="1" applyBorder="1" applyAlignment="1">
      <alignment horizontal="center" vertical="center"/>
    </xf>
    <xf numFmtId="1" fontId="12" fillId="18" borderId="8" xfId="0" applyNumberFormat="1" applyFont="1" applyFill="1" applyBorder="1" applyAlignment="1">
      <alignment horizontal="center" vertical="top"/>
    </xf>
    <xf numFmtId="164" fontId="11" fillId="22" borderId="21" xfId="0" applyNumberFormat="1" applyFont="1" applyFill="1" applyBorder="1" applyAlignment="1">
      <alignment horizontal="center" vertical="center"/>
    </xf>
    <xf numFmtId="164" fontId="11" fillId="22" borderId="21" xfId="0" applyNumberFormat="1" applyFont="1" applyFill="1" applyBorder="1" applyAlignment="1">
      <alignment horizontal="center" vertical="center"/>
    </xf>
    <xf numFmtId="164" fontId="11" fillId="22" borderId="21" xfId="0" applyNumberFormat="1" applyFont="1" applyFill="1" applyBorder="1" applyAlignment="1">
      <alignment horizontal="center" vertical="center"/>
    </xf>
    <xf numFmtId="0" fontId="12" fillId="42" borderId="69" xfId="0" applyFont="1" applyFill="1" applyBorder="1" applyAlignment="1">
      <alignment vertical="top"/>
    </xf>
    <xf numFmtId="0" fontId="11" fillId="0" borderId="21" xfId="0" applyFont="1" applyBorder="1" applyAlignment="1">
      <alignment vertical="top"/>
    </xf>
    <xf numFmtId="164" fontId="11" fillId="22" borderId="21" xfId="0" applyNumberFormat="1" applyFont="1" applyFill="1" applyBorder="1" applyAlignment="1">
      <alignment horizontal="center" vertical="center"/>
    </xf>
    <xf numFmtId="164" fontId="11" fillId="0" borderId="0" xfId="0" applyNumberFormat="1" applyFont="1" applyFill="1" applyBorder="1"/>
    <xf numFmtId="164" fontId="11" fillId="22" borderId="21" xfId="0" applyNumberFormat="1" applyFont="1" applyFill="1" applyBorder="1" applyAlignment="1">
      <alignment horizontal="center" vertical="center"/>
    </xf>
    <xf numFmtId="14" fontId="11" fillId="0" borderId="0" xfId="0" applyNumberFormat="1" applyFont="1" applyAlignment="1">
      <alignment horizontal="left" vertical="center"/>
    </xf>
    <xf numFmtId="0" fontId="22" fillId="0" borderId="0" xfId="0" applyFont="1" applyAlignment="1">
      <alignment horizontal="center"/>
    </xf>
    <xf numFmtId="49" fontId="11" fillId="0" borderId="21" xfId="0" applyNumberFormat="1" applyFont="1" applyBorder="1" applyAlignment="1">
      <alignment horizontal="center" vertical="center"/>
    </xf>
    <xf numFmtId="164" fontId="13" fillId="0" borderId="0" xfId="0" applyNumberFormat="1" applyFont="1" applyFill="1" applyBorder="1" applyAlignment="1">
      <alignment horizontal="right" vertical="top"/>
    </xf>
    <xf numFmtId="0" fontId="12" fillId="27" borderId="21" xfId="0" applyFont="1" applyFill="1" applyBorder="1" applyAlignment="1">
      <alignment horizontal="center" vertical="center"/>
    </xf>
    <xf numFmtId="0" fontId="37" fillId="0" borderId="0" xfId="37" applyFont="1" applyBorder="1" applyAlignment="1" applyProtection="1">
      <alignment vertical="top"/>
    </xf>
    <xf numFmtId="164" fontId="11" fillId="22" borderId="21" xfId="0" applyNumberFormat="1" applyFont="1" applyFill="1" applyBorder="1" applyAlignment="1">
      <alignment horizontal="center" vertical="center"/>
    </xf>
    <xf numFmtId="164" fontId="11" fillId="22" borderId="21" xfId="0" applyNumberFormat="1" applyFont="1" applyFill="1" applyBorder="1" applyAlignment="1">
      <alignment horizontal="center" vertical="center"/>
    </xf>
    <xf numFmtId="164" fontId="25" fillId="0" borderId="0" xfId="0" applyNumberFormat="1" applyFont="1" applyAlignment="1">
      <alignment vertical="top"/>
    </xf>
    <xf numFmtId="164" fontId="13" fillId="0" borderId="0" xfId="0" applyNumberFormat="1" applyFont="1" applyBorder="1" applyAlignment="1">
      <alignment vertical="top"/>
    </xf>
    <xf numFmtId="164" fontId="11" fillId="22" borderId="21" xfId="0" applyNumberFormat="1" applyFont="1" applyFill="1" applyBorder="1" applyAlignment="1">
      <alignment horizontal="center" vertical="center"/>
    </xf>
    <xf numFmtId="49" fontId="11" fillId="0" borderId="21" xfId="0" applyNumberFormat="1" applyFont="1" applyBorder="1" applyAlignment="1">
      <alignment horizontal="center" vertical="center"/>
    </xf>
    <xf numFmtId="0" fontId="11" fillId="0" borderId="0" xfId="0" applyFont="1" applyAlignment="1">
      <alignment horizontal="center" vertical="top"/>
    </xf>
    <xf numFmtId="1" fontId="26" fillId="0" borderId="69" xfId="0" applyNumberFormat="1" applyFont="1" applyFill="1" applyBorder="1" applyAlignment="1">
      <alignment horizontal="center" vertical="top"/>
    </xf>
    <xf numFmtId="1" fontId="26" fillId="30" borderId="69" xfId="0" applyNumberFormat="1" applyFont="1" applyFill="1" applyBorder="1" applyAlignment="1">
      <alignment horizontal="left" vertical="top" wrapText="1"/>
    </xf>
    <xf numFmtId="0" fontId="11" fillId="22" borderId="21" xfId="0" applyFont="1" applyFill="1" applyBorder="1" applyAlignment="1">
      <alignment horizontal="center" vertical="top"/>
    </xf>
    <xf numFmtId="0" fontId="11" fillId="22" borderId="21" xfId="0" applyFont="1" applyFill="1" applyBorder="1" applyAlignment="1">
      <alignment horizontal="center" vertical="top" wrapText="1"/>
    </xf>
    <xf numFmtId="0" fontId="11" fillId="27" borderId="21" xfId="0" applyFont="1" applyFill="1" applyBorder="1" applyAlignment="1">
      <alignment horizontal="center" vertical="center"/>
    </xf>
    <xf numFmtId="0" fontId="11" fillId="22" borderId="0" xfId="0" applyFont="1" applyFill="1" applyBorder="1" applyAlignment="1">
      <alignment horizontal="center" vertical="center"/>
    </xf>
    <xf numFmtId="164" fontId="11" fillId="30" borderId="69" xfId="0" applyNumberFormat="1" applyFont="1" applyFill="1" applyBorder="1" applyAlignment="1">
      <alignment horizontal="center" vertical="top"/>
    </xf>
    <xf numFmtId="0" fontId="11" fillId="0" borderId="21" xfId="20" applyFont="1" applyBorder="1" applyAlignment="1">
      <alignment horizontal="center" vertical="center" wrapText="1"/>
    </xf>
    <xf numFmtId="49" fontId="11" fillId="0" borderId="21" xfId="20" applyNumberFormat="1" applyFont="1" applyBorder="1" applyAlignment="1">
      <alignment horizontal="center" vertical="center" wrapText="1"/>
    </xf>
    <xf numFmtId="49" fontId="11" fillId="0" borderId="21" xfId="20" applyNumberFormat="1" applyFont="1" applyFill="1" applyBorder="1" applyAlignment="1">
      <alignment horizontal="center" vertical="center" wrapText="1"/>
    </xf>
    <xf numFmtId="0" fontId="11" fillId="0" borderId="22" xfId="20" applyFont="1" applyBorder="1" applyAlignment="1">
      <alignment horizontal="left" vertical="center" wrapText="1"/>
    </xf>
    <xf numFmtId="0" fontId="11" fillId="0" borderId="23" xfId="20" applyFont="1" applyBorder="1" applyAlignment="1">
      <alignment horizontal="left" vertical="center" wrapText="1"/>
    </xf>
    <xf numFmtId="49" fontId="11" fillId="0" borderId="6" xfId="0" applyNumberFormat="1" applyFont="1" applyBorder="1" applyAlignment="1">
      <alignment horizontal="center" vertical="center" textRotation="90"/>
    </xf>
    <xf numFmtId="1" fontId="11" fillId="0" borderId="6" xfId="0" applyNumberFormat="1" applyFont="1" applyBorder="1" applyAlignment="1">
      <alignment horizontal="center" vertical="center" textRotation="90" wrapText="1"/>
    </xf>
    <xf numFmtId="49" fontId="11" fillId="0" borderId="55" xfId="0" applyNumberFormat="1" applyFont="1" applyBorder="1" applyAlignment="1">
      <alignment horizontal="center" vertical="center" textRotation="90" wrapText="1"/>
    </xf>
    <xf numFmtId="1" fontId="12" fillId="31" borderId="6" xfId="0" applyNumberFormat="1" applyFont="1" applyFill="1" applyBorder="1" applyAlignment="1">
      <alignment horizontal="center" vertical="center"/>
    </xf>
    <xf numFmtId="164" fontId="12" fillId="31" borderId="6" xfId="0" applyNumberFormat="1" applyFont="1" applyFill="1" applyBorder="1" applyAlignment="1">
      <alignment horizontal="center" vertical="center"/>
    </xf>
    <xf numFmtId="49" fontId="12" fillId="9" borderId="6" xfId="0" applyNumberFormat="1" applyFont="1" applyFill="1" applyBorder="1" applyAlignment="1">
      <alignment horizontal="center" vertical="center"/>
    </xf>
    <xf numFmtId="49" fontId="12" fillId="18" borderId="6" xfId="0" applyNumberFormat="1" applyFont="1" applyFill="1" applyBorder="1" applyAlignment="1">
      <alignment horizontal="center" vertical="center"/>
    </xf>
    <xf numFmtId="164" fontId="12" fillId="40" borderId="6" xfId="0" applyNumberFormat="1" applyFont="1" applyFill="1" applyBorder="1" applyAlignment="1">
      <alignment horizontal="center" vertical="center"/>
    </xf>
    <xf numFmtId="49" fontId="12" fillId="9" borderId="8" xfId="0" applyNumberFormat="1" applyFont="1" applyFill="1" applyBorder="1" applyAlignment="1">
      <alignment horizontal="center" vertical="center"/>
    </xf>
    <xf numFmtId="49" fontId="12" fillId="18" borderId="8" xfId="0" applyNumberFormat="1" applyFont="1" applyFill="1" applyBorder="1" applyAlignment="1">
      <alignment horizontal="center" vertical="center"/>
    </xf>
    <xf numFmtId="164" fontId="12" fillId="40" borderId="8" xfId="0" applyNumberFormat="1" applyFont="1" applyFill="1" applyBorder="1" applyAlignment="1">
      <alignment horizontal="center" vertical="center"/>
    </xf>
    <xf numFmtId="164" fontId="12" fillId="18" borderId="6" xfId="0" applyNumberFormat="1" applyFont="1" applyFill="1" applyBorder="1" applyAlignment="1">
      <alignment horizontal="center" vertical="center"/>
    </xf>
    <xf numFmtId="1" fontId="12" fillId="18" borderId="6" xfId="0" applyNumberFormat="1" applyFont="1" applyFill="1" applyBorder="1" applyAlignment="1">
      <alignment horizontal="center" vertical="center"/>
    </xf>
    <xf numFmtId="164" fontId="12" fillId="18" borderId="14" xfId="0" applyNumberFormat="1" applyFont="1" applyFill="1" applyBorder="1" applyAlignment="1">
      <alignment horizontal="center" vertical="center"/>
    </xf>
    <xf numFmtId="164" fontId="12" fillId="42" borderId="61" xfId="0" applyNumberFormat="1" applyFont="1" applyFill="1" applyBorder="1" applyAlignment="1">
      <alignment horizontal="center" vertical="center"/>
    </xf>
    <xf numFmtId="49" fontId="12" fillId="9" borderId="14" xfId="0" applyNumberFormat="1" applyFont="1" applyFill="1" applyBorder="1" applyAlignment="1">
      <alignment horizontal="center" vertical="center" wrapText="1"/>
    </xf>
    <xf numFmtId="1" fontId="12" fillId="40" borderId="6" xfId="0" applyNumberFormat="1" applyFont="1" applyFill="1" applyBorder="1" applyAlignment="1">
      <alignment horizontal="center" vertical="center"/>
    </xf>
    <xf numFmtId="49" fontId="12" fillId="20" borderId="21" xfId="0" applyNumberFormat="1" applyFont="1" applyFill="1" applyBorder="1" applyAlignment="1">
      <alignment horizontal="center" vertical="center"/>
    </xf>
    <xf numFmtId="49" fontId="12" fillId="18" borderId="21" xfId="0" applyNumberFormat="1" applyFont="1" applyFill="1" applyBorder="1" applyAlignment="1">
      <alignment horizontal="center" vertical="center"/>
    </xf>
    <xf numFmtId="49" fontId="12" fillId="18" borderId="21" xfId="0" applyNumberFormat="1" applyFont="1" applyFill="1" applyBorder="1" applyAlignment="1">
      <alignment horizontal="right" vertical="center"/>
    </xf>
    <xf numFmtId="164" fontId="12" fillId="40" borderId="21" xfId="0" applyNumberFormat="1" applyFont="1" applyFill="1" applyBorder="1" applyAlignment="1">
      <alignment horizontal="center" vertical="center"/>
    </xf>
    <xf numFmtId="164" fontId="12" fillId="42" borderId="6" xfId="0" applyNumberFormat="1" applyFont="1" applyFill="1" applyBorder="1" applyAlignment="1">
      <alignment horizontal="center" vertical="center"/>
    </xf>
    <xf numFmtId="164" fontId="12" fillId="43" borderId="21" xfId="0" applyNumberFormat="1" applyFont="1" applyFill="1" applyBorder="1" applyAlignment="1">
      <alignment horizontal="center" vertical="center"/>
    </xf>
    <xf numFmtId="164" fontId="12" fillId="41" borderId="6" xfId="0" applyNumberFormat="1" applyFont="1" applyFill="1" applyBorder="1" applyAlignment="1">
      <alignment horizontal="center" vertical="center"/>
    </xf>
    <xf numFmtId="0" fontId="12" fillId="33" borderId="21" xfId="0" applyFont="1" applyFill="1" applyBorder="1" applyAlignment="1">
      <alignment vertical="center"/>
    </xf>
    <xf numFmtId="1" fontId="12" fillId="0" borderId="8" xfId="0" applyNumberFormat="1" applyFont="1" applyBorder="1" applyAlignment="1">
      <alignment horizontal="center" vertical="center"/>
    </xf>
    <xf numFmtId="164" fontId="11" fillId="22" borderId="6" xfId="0" applyNumberFormat="1" applyFont="1" applyFill="1" applyBorder="1" applyAlignment="1">
      <alignment horizontal="center" vertical="center"/>
    </xf>
    <xf numFmtId="164" fontId="11" fillId="22" borderId="69" xfId="0" applyNumberFormat="1" applyFont="1" applyFill="1" applyBorder="1" applyAlignment="1">
      <alignment horizontal="center" vertical="center"/>
    </xf>
    <xf numFmtId="164" fontId="11" fillId="27" borderId="6" xfId="0" applyNumberFormat="1" applyFont="1" applyFill="1" applyBorder="1" applyAlignment="1">
      <alignment horizontal="center" vertical="center"/>
    </xf>
    <xf numFmtId="0" fontId="12" fillId="22" borderId="21" xfId="0" applyFont="1" applyFill="1" applyBorder="1" applyAlignment="1">
      <alignment horizontal="center" vertical="center" wrapText="1"/>
    </xf>
    <xf numFmtId="164" fontId="11" fillId="26" borderId="16" xfId="0" applyNumberFormat="1" applyFont="1" applyFill="1" applyBorder="1" applyAlignment="1">
      <alignment horizontal="center" vertical="center"/>
    </xf>
    <xf numFmtId="164" fontId="11" fillId="26" borderId="69" xfId="0" applyNumberFormat="1" applyFont="1" applyFill="1" applyBorder="1" applyAlignment="1">
      <alignment horizontal="center" vertical="center"/>
    </xf>
    <xf numFmtId="164" fontId="11" fillId="31" borderId="16" xfId="0" applyNumberFormat="1" applyFont="1" applyFill="1" applyBorder="1" applyAlignment="1">
      <alignment horizontal="center" vertical="center"/>
    </xf>
    <xf numFmtId="1" fontId="12" fillId="26" borderId="16" xfId="0" applyNumberFormat="1" applyFont="1" applyFill="1" applyBorder="1" applyAlignment="1">
      <alignment horizontal="center" vertical="center"/>
    </xf>
    <xf numFmtId="164" fontId="12" fillId="26" borderId="16" xfId="0" applyNumberFormat="1" applyFont="1" applyFill="1" applyBorder="1" applyAlignment="1">
      <alignment horizontal="center" vertical="center"/>
    </xf>
    <xf numFmtId="164" fontId="12" fillId="31" borderId="16" xfId="0" applyNumberFormat="1" applyFont="1" applyFill="1" applyBorder="1" applyAlignment="1">
      <alignment horizontal="center" vertical="center"/>
    </xf>
    <xf numFmtId="1" fontId="12" fillId="0" borderId="15" xfId="0" applyNumberFormat="1" applyFont="1" applyBorder="1" applyAlignment="1">
      <alignment horizontal="center" vertical="center"/>
    </xf>
    <xf numFmtId="164" fontId="11" fillId="22" borderId="15" xfId="0" applyNumberFormat="1" applyFont="1" applyFill="1" applyBorder="1" applyAlignment="1">
      <alignment horizontal="center" vertical="center"/>
    </xf>
    <xf numFmtId="164" fontId="11" fillId="22" borderId="84" xfId="0" applyNumberFormat="1" applyFont="1" applyFill="1" applyBorder="1" applyAlignment="1">
      <alignment horizontal="center" vertical="center"/>
    </xf>
    <xf numFmtId="164" fontId="11" fillId="27" borderId="15" xfId="0" applyNumberFormat="1" applyFont="1" applyFill="1" applyBorder="1" applyAlignment="1">
      <alignment horizontal="center" vertical="center"/>
    </xf>
    <xf numFmtId="164" fontId="11" fillId="0" borderId="47" xfId="0" applyNumberFormat="1" applyFont="1" applyFill="1" applyBorder="1" applyAlignment="1">
      <alignment horizontal="center" vertical="center"/>
    </xf>
    <xf numFmtId="1" fontId="12" fillId="0" borderId="6" xfId="0" applyNumberFormat="1" applyFont="1" applyBorder="1" applyAlignment="1">
      <alignment horizontal="center" vertical="center"/>
    </xf>
    <xf numFmtId="164" fontId="25" fillId="22" borderId="14" xfId="0" applyNumberFormat="1" applyFont="1" applyFill="1" applyBorder="1" applyAlignment="1">
      <alignment horizontal="center" vertical="center"/>
    </xf>
    <xf numFmtId="164" fontId="25" fillId="22" borderId="32" xfId="0" applyNumberFormat="1" applyFont="1" applyFill="1" applyBorder="1" applyAlignment="1">
      <alignment horizontal="center" vertical="center"/>
    </xf>
    <xf numFmtId="1" fontId="12" fillId="33" borderId="50" xfId="0" applyNumberFormat="1" applyFont="1" applyFill="1" applyBorder="1" applyAlignment="1">
      <alignment horizontal="center" vertical="center"/>
    </xf>
    <xf numFmtId="164" fontId="12" fillId="27" borderId="16" xfId="0" applyNumberFormat="1" applyFont="1" applyFill="1" applyBorder="1" applyAlignment="1">
      <alignment horizontal="center" vertical="center"/>
    </xf>
    <xf numFmtId="164" fontId="11" fillId="22" borderId="6" xfId="0" applyNumberFormat="1" applyFont="1" applyFill="1" applyBorder="1" applyAlignment="1">
      <alignment horizontal="center" vertical="center" wrapText="1"/>
    </xf>
    <xf numFmtId="164" fontId="11" fillId="22" borderId="69" xfId="0" applyNumberFormat="1" applyFont="1" applyFill="1" applyBorder="1" applyAlignment="1">
      <alignment horizontal="center" vertical="center" wrapText="1"/>
    </xf>
    <xf numFmtId="164" fontId="11" fillId="27" borderId="6" xfId="0" applyNumberFormat="1" applyFont="1" applyFill="1" applyBorder="1" applyAlignment="1">
      <alignment horizontal="center" vertical="center" wrapText="1"/>
    </xf>
    <xf numFmtId="164" fontId="11" fillId="22" borderId="11" xfId="0" applyNumberFormat="1" applyFont="1" applyFill="1" applyBorder="1" applyAlignment="1">
      <alignment horizontal="center" vertical="center"/>
    </xf>
    <xf numFmtId="1" fontId="12" fillId="0" borderId="84" xfId="0" applyNumberFormat="1" applyFont="1" applyFill="1" applyBorder="1" applyAlignment="1">
      <alignment horizontal="center" vertical="center"/>
    </xf>
    <xf numFmtId="164" fontId="11" fillId="22" borderId="16" xfId="0" applyNumberFormat="1" applyFont="1" applyFill="1" applyBorder="1" applyAlignment="1">
      <alignment horizontal="center" vertical="center" wrapText="1"/>
    </xf>
    <xf numFmtId="164" fontId="11" fillId="27" borderId="16" xfId="0" applyNumberFormat="1" applyFont="1" applyFill="1" applyBorder="1" applyAlignment="1">
      <alignment horizontal="center" vertical="center" wrapText="1"/>
    </xf>
    <xf numFmtId="164" fontId="11" fillId="22" borderId="22" xfId="0" applyNumberFormat="1" applyFont="1" applyFill="1" applyBorder="1" applyAlignment="1">
      <alignment horizontal="center" vertical="center"/>
    </xf>
    <xf numFmtId="164" fontId="11" fillId="22" borderId="91" xfId="0" applyNumberFormat="1" applyFont="1" applyFill="1" applyBorder="1" applyAlignment="1">
      <alignment horizontal="center" vertical="center"/>
    </xf>
    <xf numFmtId="1" fontId="12" fillId="31" borderId="21" xfId="0" applyNumberFormat="1" applyFont="1" applyFill="1" applyBorder="1" applyAlignment="1">
      <alignment horizontal="center" vertical="center"/>
    </xf>
    <xf numFmtId="164" fontId="12" fillId="31" borderId="21" xfId="0" applyNumberFormat="1" applyFont="1" applyFill="1" applyBorder="1" applyAlignment="1">
      <alignment horizontal="center" vertical="center"/>
    </xf>
    <xf numFmtId="1" fontId="12" fillId="22" borderId="8" xfId="0" applyNumberFormat="1" applyFont="1" applyFill="1" applyBorder="1" applyAlignment="1">
      <alignment horizontal="center" vertical="center" wrapText="1"/>
    </xf>
    <xf numFmtId="164" fontId="11" fillId="22" borderId="8" xfId="0" applyNumberFormat="1" applyFont="1" applyFill="1" applyBorder="1" applyAlignment="1">
      <alignment horizontal="center" vertical="center" wrapText="1"/>
    </xf>
    <xf numFmtId="164" fontId="11" fillId="27" borderId="8" xfId="0" applyNumberFormat="1" applyFont="1" applyFill="1" applyBorder="1" applyAlignment="1">
      <alignment horizontal="center" vertical="center" wrapText="1"/>
    </xf>
    <xf numFmtId="164" fontId="11" fillId="22" borderId="53" xfId="0" applyNumberFormat="1" applyFont="1" applyFill="1" applyBorder="1" applyAlignment="1">
      <alignment horizontal="center" vertical="center" wrapText="1"/>
    </xf>
    <xf numFmtId="1" fontId="12" fillId="0" borderId="16" xfId="0" applyNumberFormat="1" applyFont="1" applyBorder="1" applyAlignment="1">
      <alignment horizontal="center" vertical="center" wrapText="1"/>
    </xf>
    <xf numFmtId="164" fontId="11" fillId="22" borderId="16" xfId="0" applyNumberFormat="1" applyFont="1" applyFill="1" applyBorder="1" applyAlignment="1">
      <alignment horizontal="center" vertical="center"/>
    </xf>
    <xf numFmtId="164" fontId="11" fillId="27" borderId="16" xfId="0" applyNumberFormat="1" applyFont="1" applyFill="1" applyBorder="1" applyAlignment="1">
      <alignment horizontal="center" vertical="center"/>
    </xf>
    <xf numFmtId="1" fontId="12" fillId="22" borderId="6" xfId="0" applyNumberFormat="1" applyFont="1" applyFill="1" applyBorder="1" applyAlignment="1">
      <alignment horizontal="center" vertical="center" wrapText="1"/>
    </xf>
    <xf numFmtId="1" fontId="12" fillId="34" borderId="6" xfId="0" applyNumberFormat="1" applyFont="1" applyFill="1" applyBorder="1" applyAlignment="1">
      <alignment horizontal="center" vertical="center"/>
    </xf>
    <xf numFmtId="164" fontId="23" fillId="33" borderId="81" xfId="0" applyNumberFormat="1" applyFont="1" applyFill="1" applyBorder="1" applyAlignment="1">
      <alignment horizontal="left" vertical="center" wrapText="1"/>
    </xf>
    <xf numFmtId="1" fontId="11" fillId="36" borderId="0" xfId="0" applyNumberFormat="1" applyFont="1" applyFill="1" applyBorder="1" applyAlignment="1">
      <alignment horizontal="center" vertical="center"/>
    </xf>
    <xf numFmtId="1" fontId="11" fillId="36" borderId="25" xfId="0" applyNumberFormat="1" applyFont="1" applyFill="1" applyBorder="1" applyAlignment="1">
      <alignment horizontal="center" vertical="center"/>
    </xf>
    <xf numFmtId="1" fontId="12" fillId="0" borderId="71" xfId="0" applyNumberFormat="1" applyFont="1" applyBorder="1" applyAlignment="1">
      <alignment horizontal="center" vertical="center"/>
    </xf>
    <xf numFmtId="164" fontId="11" fillId="22" borderId="71" xfId="0" applyNumberFormat="1" applyFont="1" applyFill="1" applyBorder="1" applyAlignment="1">
      <alignment horizontal="center" vertical="center"/>
    </xf>
    <xf numFmtId="164" fontId="11" fillId="27" borderId="71" xfId="0" applyNumberFormat="1" applyFont="1" applyFill="1" applyBorder="1" applyAlignment="1">
      <alignment horizontal="center" vertical="center" wrapText="1"/>
    </xf>
    <xf numFmtId="164" fontId="11" fillId="0" borderId="21" xfId="0" applyNumberFormat="1" applyFont="1" applyFill="1" applyBorder="1" applyAlignment="1">
      <alignment horizontal="center" vertical="center"/>
    </xf>
    <xf numFmtId="164" fontId="11" fillId="0" borderId="53" xfId="0" applyNumberFormat="1" applyFont="1" applyFill="1" applyBorder="1" applyAlignment="1">
      <alignment horizontal="center" vertical="center"/>
    </xf>
    <xf numFmtId="164" fontId="11" fillId="37" borderId="53" xfId="0" applyNumberFormat="1" applyFont="1" applyFill="1" applyBorder="1" applyAlignment="1">
      <alignment horizontal="center" vertical="center"/>
    </xf>
    <xf numFmtId="164" fontId="11" fillId="0" borderId="11" xfId="0" applyNumberFormat="1" applyFont="1" applyFill="1" applyBorder="1" applyAlignment="1">
      <alignment horizontal="center" vertical="center"/>
    </xf>
    <xf numFmtId="164" fontId="11" fillId="37" borderId="11" xfId="0" applyNumberFormat="1" applyFont="1" applyFill="1" applyBorder="1" applyAlignment="1">
      <alignment horizontal="center" vertical="center"/>
    </xf>
    <xf numFmtId="1" fontId="26" fillId="0" borderId="6" xfId="0" applyNumberFormat="1" applyFont="1" applyBorder="1" applyAlignment="1">
      <alignment horizontal="center" vertical="center"/>
    </xf>
    <xf numFmtId="1" fontId="26" fillId="0" borderId="6" xfId="0" applyNumberFormat="1" applyFont="1" applyFill="1" applyBorder="1" applyAlignment="1">
      <alignment horizontal="center" vertical="center"/>
    </xf>
    <xf numFmtId="1" fontId="26" fillId="31" borderId="6" xfId="0" applyNumberFormat="1" applyFont="1" applyFill="1" applyBorder="1" applyAlignment="1">
      <alignment horizontal="center" vertical="center"/>
    </xf>
    <xf numFmtId="164" fontId="26" fillId="31" borderId="6" xfId="0" applyNumberFormat="1" applyFont="1" applyFill="1" applyBorder="1" applyAlignment="1">
      <alignment horizontal="center" vertical="center"/>
    </xf>
    <xf numFmtId="1" fontId="26" fillId="0" borderId="71" xfId="0" applyNumberFormat="1" applyFont="1" applyBorder="1" applyAlignment="1">
      <alignment horizontal="center" vertical="center"/>
    </xf>
    <xf numFmtId="164" fontId="11" fillId="28" borderId="72" xfId="0" applyNumberFormat="1" applyFont="1" applyFill="1" applyBorder="1" applyAlignment="1">
      <alignment horizontal="center" vertical="center"/>
    </xf>
    <xf numFmtId="164" fontId="11" fillId="27" borderId="21" xfId="0" applyNumberFormat="1" applyFont="1" applyFill="1" applyBorder="1" applyAlignment="1">
      <alignment horizontal="center" vertical="center" wrapText="1"/>
    </xf>
    <xf numFmtId="164" fontId="11" fillId="28" borderId="21" xfId="0" applyNumberFormat="1" applyFont="1" applyFill="1" applyBorder="1" applyAlignment="1">
      <alignment horizontal="center" vertical="center"/>
    </xf>
    <xf numFmtId="1" fontId="26" fillId="0" borderId="8" xfId="0" applyNumberFormat="1" applyFont="1" applyBorder="1" applyAlignment="1">
      <alignment horizontal="center" vertical="center"/>
    </xf>
    <xf numFmtId="164" fontId="11" fillId="22" borderId="13" xfId="0" applyNumberFormat="1" applyFont="1" applyFill="1" applyBorder="1" applyAlignment="1">
      <alignment horizontal="center" vertical="center"/>
    </xf>
    <xf numFmtId="164" fontId="11" fillId="27" borderId="13" xfId="0" applyNumberFormat="1" applyFont="1" applyFill="1" applyBorder="1" applyAlignment="1">
      <alignment horizontal="center" vertical="center"/>
    </xf>
    <xf numFmtId="164" fontId="11" fillId="28" borderId="53" xfId="0" applyNumberFormat="1" applyFont="1" applyFill="1" applyBorder="1" applyAlignment="1">
      <alignment horizontal="center" vertical="center"/>
    </xf>
    <xf numFmtId="1" fontId="12" fillId="0" borderId="6" xfId="0" applyNumberFormat="1" applyFont="1" applyBorder="1" applyAlignment="1">
      <alignment horizontal="center" vertical="center" wrapText="1"/>
    </xf>
    <xf numFmtId="164" fontId="11" fillId="22" borderId="14" xfId="0" applyNumberFormat="1" applyFont="1" applyFill="1" applyBorder="1" applyAlignment="1">
      <alignment horizontal="center" vertical="center"/>
    </xf>
    <xf numFmtId="1" fontId="12" fillId="0" borderId="6" xfId="0" applyNumberFormat="1" applyFont="1" applyFill="1" applyBorder="1" applyAlignment="1">
      <alignment horizontal="center" vertical="center"/>
    </xf>
    <xf numFmtId="164" fontId="33" fillId="22" borderId="14" xfId="0" applyNumberFormat="1" applyFont="1" applyFill="1" applyBorder="1" applyAlignment="1">
      <alignment horizontal="center" vertical="center"/>
    </xf>
    <xf numFmtId="164" fontId="34" fillId="27" borderId="69" xfId="0" applyNumberFormat="1" applyFont="1" applyFill="1" applyBorder="1" applyAlignment="1">
      <alignment horizontal="center" vertical="center"/>
    </xf>
    <xf numFmtId="164" fontId="25" fillId="22" borderId="70" xfId="0" applyNumberFormat="1" applyFont="1" applyFill="1" applyBorder="1" applyAlignment="1">
      <alignment horizontal="center" vertical="center"/>
    </xf>
    <xf numFmtId="1" fontId="12" fillId="22" borderId="6" xfId="0" applyNumberFormat="1" applyFont="1" applyFill="1" applyBorder="1" applyAlignment="1">
      <alignment horizontal="center" vertical="center"/>
    </xf>
    <xf numFmtId="164" fontId="29" fillId="22" borderId="6" xfId="0" applyNumberFormat="1" applyFont="1" applyFill="1" applyBorder="1" applyAlignment="1">
      <alignment horizontal="center" vertical="center"/>
    </xf>
    <xf numFmtId="164" fontId="11" fillId="27" borderId="69" xfId="0" applyNumberFormat="1" applyFont="1" applyFill="1" applyBorder="1" applyAlignment="1">
      <alignment horizontal="center" vertical="center"/>
    </xf>
    <xf numFmtId="164" fontId="29" fillId="22" borderId="69" xfId="0" applyNumberFormat="1" applyFont="1" applyFill="1" applyBorder="1" applyAlignment="1">
      <alignment horizontal="center" vertical="center"/>
    </xf>
    <xf numFmtId="1" fontId="11" fillId="22" borderId="0" xfId="0" applyNumberFormat="1" applyFont="1" applyFill="1" applyBorder="1" applyAlignment="1">
      <alignment horizontal="center" vertical="center" wrapText="1"/>
    </xf>
    <xf numFmtId="1" fontId="11" fillId="22" borderId="25" xfId="0" applyNumberFormat="1" applyFont="1" applyFill="1" applyBorder="1" applyAlignment="1">
      <alignment horizontal="center" vertical="center" wrapText="1"/>
    </xf>
    <xf numFmtId="164" fontId="26" fillId="31" borderId="61" xfId="0" applyNumberFormat="1" applyFont="1" applyFill="1" applyBorder="1" applyAlignment="1">
      <alignment horizontal="center" vertical="center"/>
    </xf>
    <xf numFmtId="0" fontId="12" fillId="0" borderId="5" xfId="0" applyFont="1" applyFill="1" applyBorder="1" applyAlignment="1">
      <alignment horizontal="center" vertical="center"/>
    </xf>
    <xf numFmtId="164" fontId="11" fillId="22" borderId="5" xfId="0" applyNumberFormat="1" applyFont="1" applyFill="1" applyBorder="1" applyAlignment="1">
      <alignment horizontal="center" vertical="center"/>
    </xf>
    <xf numFmtId="164" fontId="11" fillId="27" borderId="5" xfId="0" applyNumberFormat="1" applyFont="1" applyFill="1" applyBorder="1" applyAlignment="1">
      <alignment horizontal="center" vertical="center"/>
    </xf>
    <xf numFmtId="164" fontId="11" fillId="0" borderId="5" xfId="0" applyNumberFormat="1" applyFont="1" applyFill="1" applyBorder="1" applyAlignment="1">
      <alignment horizontal="center" vertical="center"/>
    </xf>
    <xf numFmtId="164" fontId="11" fillId="0" borderId="22" xfId="0" applyNumberFormat="1" applyFont="1" applyFill="1" applyBorder="1" applyAlignment="1">
      <alignment horizontal="center" vertical="center"/>
    </xf>
    <xf numFmtId="1" fontId="12" fillId="0" borderId="48" xfId="0" applyNumberFormat="1" applyFont="1" applyBorder="1" applyAlignment="1">
      <alignment horizontal="center" vertical="center"/>
    </xf>
    <xf numFmtId="164" fontId="11" fillId="22" borderId="95" xfId="0" applyNumberFormat="1" applyFont="1" applyFill="1" applyBorder="1" applyAlignment="1">
      <alignment horizontal="center" vertical="center"/>
    </xf>
    <xf numFmtId="164" fontId="11" fillId="27" borderId="95" xfId="0" applyNumberFormat="1" applyFont="1" applyFill="1" applyBorder="1" applyAlignment="1">
      <alignment horizontal="center" vertical="center"/>
    </xf>
    <xf numFmtId="164" fontId="11" fillId="22" borderId="29" xfId="0" applyNumberFormat="1" applyFont="1" applyFill="1" applyBorder="1" applyAlignment="1">
      <alignment horizontal="center" vertical="center"/>
    </xf>
    <xf numFmtId="164" fontId="11" fillId="22" borderId="53" xfId="0" applyNumberFormat="1" applyFont="1" applyFill="1" applyBorder="1" applyAlignment="1">
      <alignment horizontal="center" vertical="center"/>
    </xf>
    <xf numFmtId="1" fontId="26" fillId="31" borderId="5" xfId="0" applyNumberFormat="1" applyFont="1" applyFill="1" applyBorder="1" applyAlignment="1">
      <alignment horizontal="center" vertical="center"/>
    </xf>
    <xf numFmtId="164" fontId="26" fillId="31" borderId="5" xfId="0" applyNumberFormat="1" applyFont="1" applyFill="1" applyBorder="1" applyAlignment="1">
      <alignment horizontal="center" vertical="center"/>
    </xf>
    <xf numFmtId="164" fontId="12" fillId="31" borderId="5" xfId="0" applyNumberFormat="1" applyFont="1" applyFill="1" applyBorder="1" applyAlignment="1">
      <alignment horizontal="center" vertical="center"/>
    </xf>
    <xf numFmtId="164" fontId="26" fillId="31" borderId="29" xfId="0" applyNumberFormat="1" applyFont="1" applyFill="1" applyBorder="1" applyAlignment="1">
      <alignment horizontal="center" vertical="center"/>
    </xf>
    <xf numFmtId="0" fontId="12" fillId="0" borderId="26" xfId="0" applyFont="1" applyFill="1" applyBorder="1" applyAlignment="1">
      <alignment horizontal="center" vertical="center" wrapText="1"/>
    </xf>
    <xf numFmtId="164" fontId="11" fillId="24" borderId="21" xfId="0" applyNumberFormat="1" applyFont="1" applyFill="1" applyBorder="1" applyAlignment="1" applyProtection="1">
      <alignment horizontal="center" vertical="center"/>
      <protection locked="0"/>
    </xf>
    <xf numFmtId="1" fontId="26" fillId="34" borderId="6" xfId="0" applyNumberFormat="1" applyFont="1" applyFill="1" applyBorder="1" applyAlignment="1">
      <alignment horizontal="center" vertical="center"/>
    </xf>
    <xf numFmtId="1" fontId="12" fillId="0" borderId="69" xfId="0" applyNumberFormat="1" applyFont="1" applyFill="1" applyBorder="1" applyAlignment="1">
      <alignment horizontal="center" vertical="center"/>
    </xf>
    <xf numFmtId="164" fontId="12" fillId="0" borderId="69" xfId="0" applyNumberFormat="1" applyFont="1" applyFill="1" applyBorder="1" applyAlignment="1">
      <alignment horizontal="center" vertical="center"/>
    </xf>
    <xf numFmtId="164" fontId="12" fillId="0" borderId="70" xfId="0" applyNumberFormat="1" applyFont="1" applyFill="1" applyBorder="1" applyAlignment="1">
      <alignment horizontal="center" vertical="center"/>
    </xf>
    <xf numFmtId="164" fontId="12" fillId="31" borderId="70" xfId="0" applyNumberFormat="1" applyFont="1" applyFill="1" applyBorder="1" applyAlignment="1">
      <alignment horizontal="center" vertical="center"/>
    </xf>
    <xf numFmtId="164" fontId="11" fillId="26" borderId="21" xfId="0" applyNumberFormat="1" applyFont="1" applyFill="1" applyBorder="1" applyAlignment="1">
      <alignment horizontal="center" vertical="center"/>
    </xf>
    <xf numFmtId="164" fontId="12" fillId="0" borderId="21" xfId="0" applyNumberFormat="1" applyFont="1" applyFill="1" applyBorder="1" applyAlignment="1">
      <alignment horizontal="center" vertical="center"/>
    </xf>
    <xf numFmtId="1" fontId="12" fillId="31" borderId="84" xfId="0" applyNumberFormat="1" applyFont="1" applyFill="1" applyBorder="1" applyAlignment="1">
      <alignment horizontal="center" vertical="center"/>
    </xf>
    <xf numFmtId="164" fontId="12" fillId="31" borderId="84" xfId="0" applyNumberFormat="1" applyFont="1" applyFill="1" applyBorder="1" applyAlignment="1">
      <alignment horizontal="center" vertical="center"/>
    </xf>
    <xf numFmtId="1" fontId="12" fillId="26" borderId="21" xfId="0" applyNumberFormat="1" applyFont="1" applyFill="1" applyBorder="1" applyAlignment="1">
      <alignment horizontal="center" vertical="center"/>
    </xf>
    <xf numFmtId="164" fontId="12" fillId="26" borderId="21" xfId="0" applyNumberFormat="1" applyFont="1" applyFill="1" applyBorder="1" applyAlignment="1">
      <alignment horizontal="center" vertical="center"/>
    </xf>
    <xf numFmtId="1" fontId="26" fillId="22" borderId="21" xfId="0" applyNumberFormat="1" applyFont="1" applyFill="1" applyBorder="1" applyAlignment="1">
      <alignment horizontal="center" vertical="center"/>
    </xf>
    <xf numFmtId="164" fontId="34" fillId="27" borderId="21" xfId="0" applyNumberFormat="1" applyFont="1" applyFill="1" applyBorder="1" applyAlignment="1">
      <alignment horizontal="center" vertical="center"/>
    </xf>
    <xf numFmtId="1" fontId="26" fillId="34" borderId="21" xfId="0" applyNumberFormat="1" applyFont="1" applyFill="1" applyBorder="1" applyAlignment="1">
      <alignment horizontal="center" vertical="center"/>
    </xf>
    <xf numFmtId="1" fontId="12" fillId="22" borderId="21" xfId="0" applyNumberFormat="1" applyFont="1" applyFill="1" applyBorder="1" applyAlignment="1">
      <alignment horizontal="center" vertical="center" wrapText="1"/>
    </xf>
    <xf numFmtId="1" fontId="26" fillId="45" borderId="21" xfId="0" applyNumberFormat="1" applyFont="1" applyFill="1" applyBorder="1" applyAlignment="1">
      <alignment horizontal="center" vertical="center"/>
    </xf>
    <xf numFmtId="164" fontId="12" fillId="45" borderId="21" xfId="0" applyNumberFormat="1" applyFont="1" applyFill="1" applyBorder="1" applyAlignment="1">
      <alignment horizontal="center" vertical="center"/>
    </xf>
    <xf numFmtId="1" fontId="26" fillId="31" borderId="21" xfId="0" applyNumberFormat="1" applyFont="1" applyFill="1" applyBorder="1" applyAlignment="1">
      <alignment horizontal="center" vertical="center"/>
    </xf>
    <xf numFmtId="1" fontId="26" fillId="26" borderId="21" xfId="0" applyNumberFormat="1" applyFont="1" applyFill="1" applyBorder="1" applyAlignment="1">
      <alignment horizontal="center" vertical="center"/>
    </xf>
    <xf numFmtId="164" fontId="12" fillId="22" borderId="21" xfId="0" applyNumberFormat="1" applyFont="1" applyFill="1" applyBorder="1" applyAlignment="1">
      <alignment horizontal="center" vertical="center"/>
    </xf>
    <xf numFmtId="164" fontId="25" fillId="30" borderId="21" xfId="0" applyNumberFormat="1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center" vertical="center" wrapText="1"/>
    </xf>
    <xf numFmtId="1" fontId="26" fillId="31" borderId="29" xfId="0" applyNumberFormat="1" applyFont="1" applyFill="1" applyBorder="1" applyAlignment="1">
      <alignment horizontal="center" vertical="center"/>
    </xf>
    <xf numFmtId="164" fontId="12" fillId="27" borderId="29" xfId="0" applyNumberFormat="1" applyFont="1" applyFill="1" applyBorder="1" applyAlignment="1">
      <alignment horizontal="center" vertical="center"/>
    </xf>
    <xf numFmtId="164" fontId="11" fillId="22" borderId="70" xfId="0" applyNumberFormat="1" applyFont="1" applyFill="1" applyBorder="1" applyAlignment="1">
      <alignment horizontal="center" vertical="center"/>
    </xf>
    <xf numFmtId="164" fontId="11" fillId="27" borderId="14" xfId="0" applyNumberFormat="1" applyFont="1" applyFill="1" applyBorder="1" applyAlignment="1">
      <alignment horizontal="center" vertical="center"/>
    </xf>
    <xf numFmtId="164" fontId="25" fillId="22" borderId="21" xfId="0" applyNumberFormat="1" applyFont="1" applyFill="1" applyBorder="1" applyAlignment="1">
      <alignment horizontal="center" vertical="center"/>
    </xf>
    <xf numFmtId="0" fontId="12" fillId="0" borderId="69" xfId="0" applyFont="1" applyFill="1" applyBorder="1" applyAlignment="1">
      <alignment horizontal="center" vertical="center" wrapText="1"/>
    </xf>
    <xf numFmtId="164" fontId="11" fillId="27" borderId="70" xfId="0" applyNumberFormat="1" applyFont="1" applyFill="1" applyBorder="1" applyAlignment="1">
      <alignment horizontal="center" vertical="center"/>
    </xf>
    <xf numFmtId="0" fontId="12" fillId="0" borderId="6" xfId="0" applyFont="1" applyFill="1" applyBorder="1" applyAlignment="1">
      <alignment horizontal="center" vertical="center"/>
    </xf>
    <xf numFmtId="0" fontId="12" fillId="0" borderId="16" xfId="0" applyFont="1" applyFill="1" applyBorder="1" applyAlignment="1">
      <alignment horizontal="center" vertical="center" wrapText="1"/>
    </xf>
    <xf numFmtId="164" fontId="11" fillId="22" borderId="83" xfId="0" applyNumberFormat="1" applyFont="1" applyFill="1" applyBorder="1" applyAlignment="1">
      <alignment horizontal="center" vertical="center"/>
    </xf>
    <xf numFmtId="0" fontId="12" fillId="31" borderId="6" xfId="0" applyFont="1" applyFill="1" applyBorder="1" applyAlignment="1">
      <alignment horizontal="center" vertical="center"/>
    </xf>
    <xf numFmtId="164" fontId="12" fillId="31" borderId="83" xfId="0" applyNumberFormat="1" applyFont="1" applyFill="1" applyBorder="1" applyAlignment="1">
      <alignment horizontal="center" vertical="center"/>
    </xf>
    <xf numFmtId="164" fontId="12" fillId="31" borderId="99" xfId="0" applyNumberFormat="1" applyFont="1" applyFill="1" applyBorder="1" applyAlignment="1">
      <alignment horizontal="center" vertical="center"/>
    </xf>
    <xf numFmtId="0" fontId="12" fillId="0" borderId="58" xfId="0" applyFont="1" applyFill="1" applyBorder="1" applyAlignment="1">
      <alignment horizontal="center" vertical="center"/>
    </xf>
    <xf numFmtId="164" fontId="11" fillId="26" borderId="21" xfId="0" applyNumberFormat="1" applyFont="1" applyFill="1" applyBorder="1" applyAlignment="1">
      <alignment vertical="center"/>
    </xf>
    <xf numFmtId="164" fontId="11" fillId="31" borderId="67" xfId="0" applyNumberFormat="1" applyFont="1" applyFill="1" applyBorder="1" applyAlignment="1">
      <alignment horizontal="center" vertical="center"/>
    </xf>
    <xf numFmtId="164" fontId="25" fillId="0" borderId="87" xfId="0" applyNumberFormat="1" applyFont="1" applyFill="1" applyBorder="1" applyAlignment="1">
      <alignment vertical="center"/>
    </xf>
    <xf numFmtId="164" fontId="11" fillId="0" borderId="88" xfId="0" applyNumberFormat="1" applyFont="1" applyFill="1" applyBorder="1" applyAlignment="1">
      <alignment vertical="center"/>
    </xf>
    <xf numFmtId="0" fontId="12" fillId="0" borderId="76" xfId="0" applyFont="1" applyFill="1" applyBorder="1" applyAlignment="1">
      <alignment horizontal="center" vertical="center"/>
    </xf>
    <xf numFmtId="164" fontId="11" fillId="26" borderId="8" xfId="0" applyNumberFormat="1" applyFont="1" applyFill="1" applyBorder="1" applyAlignment="1">
      <alignment horizontal="center" vertical="center"/>
    </xf>
    <xf numFmtId="164" fontId="11" fillId="31" borderId="8" xfId="0" applyNumberFormat="1" applyFont="1" applyFill="1" applyBorder="1" applyAlignment="1">
      <alignment vertical="center"/>
    </xf>
    <xf numFmtId="164" fontId="11" fillId="0" borderId="68" xfId="0" applyNumberFormat="1" applyFont="1" applyFill="1" applyBorder="1" applyAlignment="1">
      <alignment horizontal="center" vertical="center"/>
    </xf>
    <xf numFmtId="164" fontId="11" fillId="0" borderId="89" xfId="0" applyNumberFormat="1" applyFont="1" applyFill="1" applyBorder="1" applyAlignment="1">
      <alignment vertical="center"/>
    </xf>
    <xf numFmtId="0" fontId="12" fillId="31" borderId="54" xfId="0" applyFont="1" applyFill="1" applyBorder="1" applyAlignment="1">
      <alignment horizontal="center" vertical="center"/>
    </xf>
    <xf numFmtId="164" fontId="12" fillId="31" borderId="55" xfId="0" applyNumberFormat="1" applyFont="1" applyFill="1" applyBorder="1" applyAlignment="1">
      <alignment horizontal="center" vertical="center"/>
    </xf>
    <xf numFmtId="0" fontId="12" fillId="26" borderId="16" xfId="0" applyFont="1" applyFill="1" applyBorder="1" applyAlignment="1">
      <alignment horizontal="center" vertical="center"/>
    </xf>
    <xf numFmtId="164" fontId="12" fillId="26" borderId="69" xfId="0" applyNumberFormat="1" applyFont="1" applyFill="1" applyBorder="1" applyAlignment="1">
      <alignment horizontal="center" vertical="center"/>
    </xf>
    <xf numFmtId="164" fontId="11" fillId="26" borderId="14" xfId="0" applyNumberFormat="1" applyFont="1" applyFill="1" applyBorder="1" applyAlignment="1">
      <alignment horizontal="center" vertical="center"/>
    </xf>
    <xf numFmtId="164" fontId="12" fillId="26" borderId="14" xfId="0" applyNumberFormat="1" applyFont="1" applyFill="1" applyBorder="1" applyAlignment="1">
      <alignment horizontal="center" vertical="center"/>
    </xf>
    <xf numFmtId="164" fontId="11" fillId="25" borderId="6" xfId="0" applyNumberFormat="1" applyFont="1" applyFill="1" applyBorder="1" applyAlignment="1">
      <alignment horizontal="center" vertical="center"/>
    </xf>
    <xf numFmtId="164" fontId="11" fillId="25" borderId="69" xfId="0" applyNumberFormat="1" applyFont="1" applyFill="1" applyBorder="1" applyAlignment="1">
      <alignment horizontal="center" vertical="center"/>
    </xf>
    <xf numFmtId="164" fontId="11" fillId="32" borderId="6" xfId="0" applyNumberFormat="1" applyFont="1" applyFill="1" applyBorder="1" applyAlignment="1">
      <alignment horizontal="center" vertical="center"/>
    </xf>
    <xf numFmtId="164" fontId="11" fillId="19" borderId="6" xfId="0" applyNumberFormat="1" applyFont="1" applyFill="1" applyBorder="1" applyAlignment="1">
      <alignment horizontal="center" vertical="center"/>
    </xf>
    <xf numFmtId="164" fontId="11" fillId="0" borderId="6" xfId="0" applyNumberFormat="1" applyFont="1" applyFill="1" applyBorder="1" applyAlignment="1">
      <alignment horizontal="center" vertical="center"/>
    </xf>
    <xf numFmtId="1" fontId="12" fillId="22" borderId="69" xfId="0" applyNumberFormat="1" applyFont="1" applyFill="1" applyBorder="1" applyAlignment="1">
      <alignment horizontal="center" vertical="center"/>
    </xf>
    <xf numFmtId="164" fontId="11" fillId="25" borderId="91" xfId="0" applyNumberFormat="1" applyFont="1" applyFill="1" applyBorder="1" applyAlignment="1">
      <alignment horizontal="center" vertical="center"/>
    </xf>
    <xf numFmtId="1" fontId="12" fillId="0" borderId="69" xfId="0" applyNumberFormat="1" applyFont="1" applyBorder="1" applyAlignment="1">
      <alignment horizontal="center" vertical="center"/>
    </xf>
    <xf numFmtId="164" fontId="11" fillId="22" borderId="70" xfId="0" applyNumberFormat="1" applyFont="1" applyFill="1" applyBorder="1" applyAlignment="1">
      <alignment horizontal="center" vertical="center" wrapText="1"/>
    </xf>
    <xf numFmtId="164" fontId="11" fillId="27" borderId="70" xfId="0" applyNumberFormat="1" applyFont="1" applyFill="1" applyBorder="1" applyAlignment="1">
      <alignment horizontal="center" vertical="center" wrapText="1"/>
    </xf>
    <xf numFmtId="164" fontId="11" fillId="25" borderId="21" xfId="0" applyNumberFormat="1" applyFont="1" applyFill="1" applyBorder="1" applyAlignment="1">
      <alignment horizontal="center" vertical="center"/>
    </xf>
    <xf numFmtId="164" fontId="11" fillId="25" borderId="22" xfId="0" applyNumberFormat="1" applyFont="1" applyFill="1" applyBorder="1" applyAlignment="1">
      <alignment horizontal="center" vertical="center"/>
    </xf>
    <xf numFmtId="164" fontId="12" fillId="31" borderId="8" xfId="0" applyNumberFormat="1" applyFont="1" applyFill="1" applyBorder="1" applyAlignment="1">
      <alignment horizontal="center" vertical="center"/>
    </xf>
    <xf numFmtId="164" fontId="11" fillId="27" borderId="69" xfId="0" applyNumberFormat="1" applyFont="1" applyFill="1" applyBorder="1" applyAlignment="1">
      <alignment horizontal="center" vertical="center" wrapText="1"/>
    </xf>
    <xf numFmtId="164" fontId="11" fillId="46" borderId="6" xfId="0" applyNumberFormat="1" applyFont="1" applyFill="1" applyBorder="1" applyAlignment="1">
      <alignment horizontal="center" vertical="center" wrapText="1"/>
    </xf>
    <xf numFmtId="1" fontId="12" fillId="0" borderId="55" xfId="0" applyNumberFormat="1" applyFont="1" applyBorder="1" applyAlignment="1">
      <alignment horizontal="center" vertical="center"/>
    </xf>
    <xf numFmtId="164" fontId="29" fillId="22" borderId="55" xfId="0" applyNumberFormat="1" applyFont="1" applyFill="1" applyBorder="1" applyAlignment="1">
      <alignment horizontal="center" vertical="center"/>
    </xf>
    <xf numFmtId="164" fontId="11" fillId="27" borderId="55" xfId="0" applyNumberFormat="1" applyFont="1" applyFill="1" applyBorder="1" applyAlignment="1">
      <alignment horizontal="center" vertical="center"/>
    </xf>
    <xf numFmtId="164" fontId="11" fillId="22" borderId="55" xfId="0" applyNumberFormat="1" applyFont="1" applyFill="1" applyBorder="1" applyAlignment="1">
      <alignment horizontal="center" vertical="center"/>
    </xf>
    <xf numFmtId="1" fontId="12" fillId="0" borderId="70" xfId="0" applyNumberFormat="1" applyFont="1" applyBorder="1" applyAlignment="1">
      <alignment horizontal="center" vertical="center"/>
    </xf>
    <xf numFmtId="1" fontId="12" fillId="0" borderId="70" xfId="0" applyNumberFormat="1" applyFont="1" applyBorder="1" applyAlignment="1">
      <alignment horizontal="center" vertical="center" wrapText="1"/>
    </xf>
    <xf numFmtId="1" fontId="12" fillId="30" borderId="6" xfId="0" applyNumberFormat="1" applyFont="1" applyFill="1" applyBorder="1" applyAlignment="1">
      <alignment horizontal="center" vertical="center"/>
    </xf>
    <xf numFmtId="164" fontId="11" fillId="30" borderId="6" xfId="0" applyNumberFormat="1" applyFont="1" applyFill="1" applyBorder="1" applyAlignment="1">
      <alignment horizontal="center" vertical="center"/>
    </xf>
    <xf numFmtId="1" fontId="12" fillId="0" borderId="55" xfId="0" applyNumberFormat="1" applyFont="1" applyFill="1" applyBorder="1" applyAlignment="1">
      <alignment horizontal="center" vertical="center" wrapText="1"/>
    </xf>
    <xf numFmtId="0" fontId="12" fillId="0" borderId="21" xfId="0" applyFont="1" applyBorder="1" applyAlignment="1">
      <alignment horizontal="center" vertical="center"/>
    </xf>
    <xf numFmtId="164" fontId="11" fillId="31" borderId="21" xfId="0" applyNumberFormat="1" applyFont="1" applyFill="1" applyBorder="1" applyAlignment="1">
      <alignment horizontal="center" vertical="center"/>
    </xf>
    <xf numFmtId="0" fontId="12" fillId="31" borderId="21" xfId="0" applyFont="1" applyFill="1" applyBorder="1" applyAlignment="1">
      <alignment horizontal="left" vertical="center" wrapText="1"/>
    </xf>
    <xf numFmtId="0" fontId="11" fillId="0" borderId="21" xfId="0" applyFont="1" applyFill="1" applyBorder="1" applyAlignment="1">
      <alignment horizontal="center" vertical="center"/>
    </xf>
    <xf numFmtId="0" fontId="21" fillId="19" borderId="16" xfId="0" applyFont="1" applyFill="1" applyBorder="1" applyAlignment="1">
      <alignment horizontal="center" vertical="center"/>
    </xf>
    <xf numFmtId="164" fontId="11" fillId="0" borderId="16" xfId="0" applyNumberFormat="1" applyFont="1" applyFill="1" applyBorder="1" applyAlignment="1">
      <alignment horizontal="center" vertical="center"/>
    </xf>
    <xf numFmtId="0" fontId="21" fillId="32" borderId="16" xfId="0" applyFont="1" applyFill="1" applyBorder="1" applyAlignment="1">
      <alignment horizontal="center" vertical="center"/>
    </xf>
    <xf numFmtId="164" fontId="25" fillId="0" borderId="21" xfId="0" applyNumberFormat="1" applyFont="1" applyFill="1" applyBorder="1" applyAlignment="1">
      <alignment horizontal="center" vertical="center"/>
    </xf>
    <xf numFmtId="0" fontId="12" fillId="19" borderId="21" xfId="0" applyFont="1" applyFill="1" applyBorder="1" applyAlignment="1">
      <alignment horizontal="center" vertical="center"/>
    </xf>
    <xf numFmtId="164" fontId="11" fillId="0" borderId="21" xfId="0" applyNumberFormat="1" applyFont="1" applyBorder="1" applyAlignment="1">
      <alignment horizontal="center" vertical="center"/>
    </xf>
    <xf numFmtId="164" fontId="25" fillId="0" borderId="21" xfId="0" applyNumberFormat="1" applyFont="1" applyBorder="1" applyAlignment="1">
      <alignment horizontal="center" vertical="center"/>
    </xf>
    <xf numFmtId="0" fontId="12" fillId="22" borderId="26" xfId="0" applyFont="1" applyFill="1" applyBorder="1" applyAlignment="1">
      <alignment horizontal="center" vertical="center" wrapText="1"/>
    </xf>
    <xf numFmtId="164" fontId="11" fillId="26" borderId="26" xfId="0" applyNumberFormat="1" applyFont="1" applyFill="1" applyBorder="1" applyAlignment="1">
      <alignment horizontal="center" vertical="center"/>
    </xf>
    <xf numFmtId="164" fontId="11" fillId="31" borderId="26" xfId="0" applyNumberFormat="1" applyFont="1" applyFill="1" applyBorder="1" applyAlignment="1">
      <alignment horizontal="center" vertical="center"/>
    </xf>
    <xf numFmtId="164" fontId="11" fillId="0" borderId="26" xfId="0" applyNumberFormat="1" applyFont="1" applyFill="1" applyBorder="1" applyAlignment="1">
      <alignment horizontal="center" vertical="center"/>
    </xf>
    <xf numFmtId="0" fontId="12" fillId="0" borderId="21" xfId="20" applyFont="1" applyBorder="1" applyAlignment="1">
      <alignment horizontal="center" vertical="center" wrapText="1"/>
    </xf>
    <xf numFmtId="14" fontId="11" fillId="0" borderId="0" xfId="0" applyNumberFormat="1" applyFont="1" applyAlignment="1">
      <alignment horizontal="left" vertical="center"/>
    </xf>
    <xf numFmtId="164" fontId="12" fillId="31" borderId="0" xfId="0" applyNumberFormat="1" applyFont="1" applyFill="1" applyBorder="1" applyAlignment="1">
      <alignment horizontal="center" vertical="center"/>
    </xf>
    <xf numFmtId="164" fontId="12" fillId="31" borderId="25" xfId="0" applyNumberFormat="1" applyFont="1" applyFill="1" applyBorder="1" applyAlignment="1">
      <alignment horizontal="center" vertical="center"/>
    </xf>
    <xf numFmtId="164" fontId="11" fillId="0" borderId="0" xfId="0" applyNumberFormat="1" applyFont="1" applyAlignment="1">
      <alignment horizontal="right"/>
    </xf>
    <xf numFmtId="164" fontId="11" fillId="22" borderId="15" xfId="0" applyNumberFormat="1" applyFont="1" applyFill="1" applyBorder="1" applyAlignment="1">
      <alignment horizontal="left" vertical="center" wrapText="1"/>
    </xf>
    <xf numFmtId="1" fontId="11" fillId="25" borderId="15" xfId="0" applyNumberFormat="1" applyFont="1" applyFill="1" applyBorder="1" applyAlignment="1">
      <alignment horizontal="center" vertical="center"/>
    </xf>
    <xf numFmtId="1" fontId="11" fillId="19" borderId="29" xfId="0" applyNumberFormat="1" applyFont="1" applyFill="1" applyBorder="1" applyAlignment="1">
      <alignment horizontal="center" vertical="center"/>
    </xf>
    <xf numFmtId="1" fontId="11" fillId="19" borderId="21" xfId="0" applyNumberFormat="1" applyFont="1" applyFill="1" applyBorder="1" applyAlignment="1">
      <alignment horizontal="center" vertical="center"/>
    </xf>
    <xf numFmtId="164" fontId="11" fillId="22" borderId="96" xfId="0" applyNumberFormat="1" applyFont="1" applyFill="1" applyBorder="1" applyAlignment="1">
      <alignment horizontal="left" vertical="center" wrapText="1"/>
    </xf>
    <xf numFmtId="164" fontId="11" fillId="24" borderId="21" xfId="0" applyNumberFormat="1" applyFont="1" applyFill="1" applyBorder="1" applyAlignment="1">
      <alignment vertical="center" wrapText="1"/>
    </xf>
    <xf numFmtId="1" fontId="11" fillId="24" borderId="21" xfId="0" applyNumberFormat="1" applyFont="1" applyFill="1" applyBorder="1" applyAlignment="1">
      <alignment horizontal="center" vertical="center" wrapText="1"/>
    </xf>
    <xf numFmtId="164" fontId="11" fillId="24" borderId="43" xfId="0" applyNumberFormat="1" applyFont="1" applyFill="1" applyBorder="1" applyAlignment="1">
      <alignment horizontal="left" vertical="center" wrapText="1"/>
    </xf>
    <xf numFmtId="0" fontId="11" fillId="0" borderId="15" xfId="0" applyNumberFormat="1" applyFont="1" applyFill="1" applyBorder="1" applyAlignment="1">
      <alignment horizontal="center" vertical="center" wrapText="1"/>
    </xf>
    <xf numFmtId="164" fontId="11" fillId="24" borderId="44" xfId="0" applyNumberFormat="1" applyFont="1" applyFill="1" applyBorder="1" applyAlignment="1">
      <alignment horizontal="left" vertical="center" wrapText="1"/>
    </xf>
    <xf numFmtId="0" fontId="11" fillId="0" borderId="21" xfId="0" applyNumberFormat="1" applyFont="1" applyFill="1" applyBorder="1" applyAlignment="1">
      <alignment horizontal="center" vertical="center" wrapText="1"/>
    </xf>
    <xf numFmtId="164" fontId="11" fillId="0" borderId="21" xfId="0" applyNumberFormat="1" applyFont="1" applyFill="1" applyBorder="1" applyAlignment="1">
      <alignment vertical="center" wrapText="1"/>
    </xf>
    <xf numFmtId="1" fontId="11" fillId="0" borderId="21" xfId="0" applyNumberFormat="1" applyFont="1" applyFill="1" applyBorder="1" applyAlignment="1">
      <alignment vertical="center" wrapText="1"/>
    </xf>
    <xf numFmtId="49" fontId="11" fillId="0" borderId="21" xfId="0" applyNumberFormat="1" applyFont="1" applyFill="1" applyBorder="1" applyAlignment="1">
      <alignment horizontal="center" vertical="center" wrapText="1"/>
    </xf>
    <xf numFmtId="164" fontId="25" fillId="0" borderId="21" xfId="0" applyNumberFormat="1" applyFont="1" applyFill="1" applyBorder="1" applyAlignment="1">
      <alignment vertical="center" wrapText="1"/>
    </xf>
    <xf numFmtId="164" fontId="11" fillId="0" borderId="29" xfId="0" applyNumberFormat="1" applyFont="1" applyFill="1" applyBorder="1" applyAlignment="1">
      <alignment horizontal="left" vertical="center" wrapText="1"/>
    </xf>
    <xf numFmtId="1" fontId="11" fillId="0" borderId="21" xfId="0" applyNumberFormat="1" applyFont="1" applyFill="1" applyBorder="1" applyAlignment="1">
      <alignment horizontal="center" vertical="center" wrapText="1"/>
    </xf>
    <xf numFmtId="164" fontId="11" fillId="24" borderId="21" xfId="0" applyNumberFormat="1" applyFont="1" applyFill="1" applyBorder="1" applyAlignment="1">
      <alignment horizontal="left" vertical="center" wrapText="1"/>
    </xf>
    <xf numFmtId="164" fontId="25" fillId="24" borderId="21" xfId="0" applyNumberFormat="1" applyFont="1" applyFill="1" applyBorder="1" applyAlignment="1">
      <alignment horizontal="center" vertical="center" wrapText="1"/>
    </xf>
    <xf numFmtId="164" fontId="11" fillId="22" borderId="26" xfId="0" applyNumberFormat="1" applyFont="1" applyFill="1" applyBorder="1" applyAlignment="1">
      <alignment vertical="center" wrapText="1"/>
    </xf>
    <xf numFmtId="164" fontId="11" fillId="22" borderId="29" xfId="0" applyNumberFormat="1" applyFont="1" applyFill="1" applyBorder="1" applyAlignment="1">
      <alignment vertical="center" wrapText="1"/>
    </xf>
    <xf numFmtId="164" fontId="11" fillId="0" borderId="21" xfId="0" applyNumberFormat="1" applyFont="1" applyFill="1" applyBorder="1" applyAlignment="1">
      <alignment horizontal="left" vertical="center" wrapText="1"/>
    </xf>
    <xf numFmtId="1" fontId="11" fillId="0" borderId="26" xfId="0" applyNumberFormat="1" applyFont="1" applyFill="1" applyBorder="1" applyAlignment="1">
      <alignment horizontal="center" vertical="center"/>
    </xf>
    <xf numFmtId="49" fontId="11" fillId="0" borderId="26" xfId="0" applyNumberFormat="1" applyFont="1" applyFill="1" applyBorder="1" applyAlignment="1">
      <alignment horizontal="center" vertical="center" wrapText="1"/>
    </xf>
    <xf numFmtId="49" fontId="33" fillId="0" borderId="26" xfId="0" applyNumberFormat="1" applyFont="1" applyFill="1" applyBorder="1" applyAlignment="1">
      <alignment horizontal="center" vertical="center"/>
    </xf>
    <xf numFmtId="164" fontId="11" fillId="26" borderId="21" xfId="0" applyNumberFormat="1" applyFont="1" applyFill="1" applyBorder="1" applyAlignment="1">
      <alignment vertical="center" wrapText="1"/>
    </xf>
    <xf numFmtId="49" fontId="11" fillId="26" borderId="21" xfId="0" applyNumberFormat="1" applyFont="1" applyFill="1" applyBorder="1" applyAlignment="1">
      <alignment horizontal="center" vertical="center"/>
    </xf>
    <xf numFmtId="164" fontId="11" fillId="22" borderId="84" xfId="0" applyNumberFormat="1" applyFont="1" applyFill="1" applyBorder="1" applyAlignment="1">
      <alignment horizontal="left" vertical="center" wrapText="1"/>
    </xf>
    <xf numFmtId="1" fontId="11" fillId="0" borderId="84" xfId="0" applyNumberFormat="1" applyFont="1" applyFill="1" applyBorder="1" applyAlignment="1">
      <alignment horizontal="center" vertical="center" shrinkToFit="1"/>
    </xf>
    <xf numFmtId="164" fontId="11" fillId="22" borderId="6" xfId="0" applyNumberFormat="1" applyFont="1" applyFill="1" applyBorder="1" applyAlignment="1">
      <alignment horizontal="left" vertical="center" wrapText="1"/>
    </xf>
    <xf numFmtId="1" fontId="11" fillId="0" borderId="6" xfId="0" applyNumberFormat="1" applyFont="1" applyFill="1" applyBorder="1" applyAlignment="1">
      <alignment horizontal="center" vertical="center" wrapText="1"/>
    </xf>
    <xf numFmtId="164" fontId="11" fillId="22" borderId="6" xfId="0" applyNumberFormat="1" applyFont="1" applyFill="1" applyBorder="1" applyAlignment="1">
      <alignment horizontal="left" vertical="center"/>
    </xf>
    <xf numFmtId="1" fontId="11" fillId="0" borderId="6" xfId="0" applyNumberFormat="1" applyFont="1" applyFill="1" applyBorder="1" applyAlignment="1">
      <alignment horizontal="center" vertical="center"/>
    </xf>
    <xf numFmtId="164" fontId="11" fillId="22" borderId="61" xfId="0" applyNumberFormat="1" applyFont="1" applyFill="1" applyBorder="1" applyAlignment="1">
      <alignment horizontal="left" vertical="center" wrapText="1"/>
    </xf>
    <xf numFmtId="1" fontId="11" fillId="0" borderId="61" xfId="0" applyNumberFormat="1" applyFont="1" applyFill="1" applyBorder="1" applyAlignment="1">
      <alignment horizontal="center" vertical="center"/>
    </xf>
    <xf numFmtId="1" fontId="11" fillId="0" borderId="6" xfId="0" applyNumberFormat="1" applyFont="1" applyBorder="1" applyAlignment="1">
      <alignment horizontal="center" vertical="center"/>
    </xf>
    <xf numFmtId="49" fontId="11" fillId="22" borderId="6" xfId="0" applyNumberFormat="1" applyFont="1" applyFill="1" applyBorder="1" applyAlignment="1">
      <alignment horizontal="left" vertical="center" wrapText="1"/>
    </xf>
    <xf numFmtId="164" fontId="24" fillId="22" borderId="71" xfId="0" applyNumberFormat="1" applyFont="1" applyFill="1" applyBorder="1" applyAlignment="1">
      <alignment horizontal="left" vertical="top" wrapText="1"/>
    </xf>
    <xf numFmtId="0" fontId="11" fillId="0" borderId="21" xfId="0" applyFont="1" applyBorder="1" applyAlignment="1">
      <alignment horizontal="left" vertical="center" wrapText="1"/>
    </xf>
    <xf numFmtId="0" fontId="34" fillId="0" borderId="21" xfId="0" applyFont="1" applyBorder="1" applyAlignment="1">
      <alignment horizontal="left" vertical="center" wrapText="1"/>
    </xf>
    <xf numFmtId="0" fontId="23" fillId="25" borderId="16" xfId="0" applyFont="1" applyFill="1" applyBorder="1" applyAlignment="1">
      <alignment horizontal="left" vertical="center" wrapText="1"/>
    </xf>
    <xf numFmtId="0" fontId="23" fillId="0" borderId="16" xfId="0" applyFont="1" applyFill="1" applyBorder="1" applyAlignment="1">
      <alignment horizontal="center" vertical="center" wrapText="1"/>
    </xf>
    <xf numFmtId="0" fontId="11" fillId="0" borderId="26" xfId="0" applyFont="1" applyBorder="1" applyAlignment="1">
      <alignment horizontal="left" vertical="center" wrapText="1"/>
    </xf>
    <xf numFmtId="0" fontId="11" fillId="0" borderId="26" xfId="0" applyFont="1" applyFill="1" applyBorder="1" applyAlignment="1">
      <alignment horizontal="center" vertical="center"/>
    </xf>
    <xf numFmtId="0" fontId="11" fillId="0" borderId="26" xfId="0" applyFont="1" applyBorder="1" applyAlignment="1">
      <alignment horizontal="center" vertical="center"/>
    </xf>
    <xf numFmtId="164" fontId="11" fillId="27" borderId="84" xfId="0" applyNumberFormat="1" applyFont="1" applyFill="1" applyBorder="1" applyAlignment="1">
      <alignment horizontal="center" vertical="center"/>
    </xf>
    <xf numFmtId="1" fontId="11" fillId="0" borderId="6" xfId="0" applyNumberFormat="1" applyFont="1" applyFill="1" applyBorder="1" applyAlignment="1">
      <alignment horizontal="left" vertical="top" wrapText="1"/>
    </xf>
    <xf numFmtId="164" fontId="11" fillId="22" borderId="21" xfId="0" applyNumberFormat="1" applyFont="1" applyFill="1" applyBorder="1" applyAlignment="1">
      <alignment vertical="center" wrapText="1"/>
    </xf>
    <xf numFmtId="0" fontId="11" fillId="0" borderId="100" xfId="0" applyFont="1" applyBorder="1" applyAlignment="1">
      <alignment horizontal="justify" vertical="center"/>
    </xf>
    <xf numFmtId="0" fontId="11" fillId="0" borderId="101" xfId="0" applyFont="1" applyBorder="1" applyAlignment="1">
      <alignment horizontal="justify" vertical="center"/>
    </xf>
    <xf numFmtId="0" fontId="11" fillId="0" borderId="102" xfId="0" applyFont="1" applyBorder="1" applyAlignment="1">
      <alignment horizontal="justify" vertical="center"/>
    </xf>
    <xf numFmtId="1" fontId="12" fillId="17" borderId="13" xfId="0" applyNumberFormat="1" applyFont="1" applyFill="1" applyBorder="1" applyAlignment="1">
      <alignment horizontal="right" vertical="center"/>
    </xf>
    <xf numFmtId="1" fontId="12" fillId="17" borderId="36" xfId="0" applyNumberFormat="1" applyFont="1" applyFill="1" applyBorder="1" applyAlignment="1">
      <alignment horizontal="right" vertical="center"/>
    </xf>
    <xf numFmtId="1" fontId="12" fillId="17" borderId="37" xfId="0" applyNumberFormat="1" applyFont="1" applyFill="1" applyBorder="1" applyAlignment="1">
      <alignment horizontal="right" vertical="center"/>
    </xf>
    <xf numFmtId="49" fontId="12" fillId="0" borderId="0" xfId="0" applyNumberFormat="1" applyFont="1" applyFill="1" applyBorder="1" applyAlignment="1">
      <alignment horizontal="center" vertical="top"/>
    </xf>
    <xf numFmtId="49" fontId="12" fillId="20" borderId="26" xfId="0" applyNumberFormat="1" applyFont="1" applyFill="1" applyBorder="1" applyAlignment="1">
      <alignment horizontal="center" vertical="top"/>
    </xf>
    <xf numFmtId="49" fontId="12" fillId="20" borderId="28" xfId="0" applyNumberFormat="1" applyFont="1" applyFill="1" applyBorder="1" applyAlignment="1">
      <alignment horizontal="center" vertical="top"/>
    </xf>
    <xf numFmtId="49" fontId="12" fillId="20" borderId="29" xfId="0" applyNumberFormat="1" applyFont="1" applyFill="1" applyBorder="1" applyAlignment="1">
      <alignment horizontal="center" vertical="top"/>
    </xf>
    <xf numFmtId="49" fontId="12" fillId="21" borderId="26" xfId="0" applyNumberFormat="1" applyFont="1" applyFill="1" applyBorder="1" applyAlignment="1">
      <alignment horizontal="center" vertical="top"/>
    </xf>
    <xf numFmtId="49" fontId="12" fillId="21" borderId="28" xfId="0" applyNumberFormat="1" applyFont="1" applyFill="1" applyBorder="1" applyAlignment="1">
      <alignment horizontal="center" vertical="top"/>
    </xf>
    <xf numFmtId="49" fontId="12" fillId="21" borderId="29" xfId="0" applyNumberFormat="1" applyFont="1" applyFill="1" applyBorder="1" applyAlignment="1">
      <alignment horizontal="center" vertical="top"/>
    </xf>
    <xf numFmtId="49" fontId="12" fillId="0" borderId="26" xfId="0" applyNumberFormat="1" applyFont="1" applyFill="1" applyBorder="1" applyAlignment="1">
      <alignment horizontal="center" vertical="top"/>
    </xf>
    <xf numFmtId="49" fontId="12" fillId="0" borderId="28" xfId="0" applyNumberFormat="1" applyFont="1" applyFill="1" applyBorder="1" applyAlignment="1">
      <alignment horizontal="center" vertical="top"/>
    </xf>
    <xf numFmtId="49" fontId="12" fillId="0" borderId="29" xfId="0" applyNumberFormat="1" applyFont="1" applyFill="1" applyBorder="1" applyAlignment="1">
      <alignment horizontal="center" vertical="top"/>
    </xf>
    <xf numFmtId="0" fontId="11" fillId="22" borderId="26" xfId="0" applyFont="1" applyFill="1" applyBorder="1" applyAlignment="1">
      <alignment horizontal="left" vertical="top" wrapText="1"/>
    </xf>
    <xf numFmtId="0" fontId="11" fillId="22" borderId="28" xfId="0" applyFont="1" applyFill="1" applyBorder="1" applyAlignment="1">
      <alignment horizontal="left" vertical="top" wrapText="1"/>
    </xf>
    <xf numFmtId="0" fontId="11" fillId="22" borderId="29" xfId="0" applyFont="1" applyFill="1" applyBorder="1" applyAlignment="1">
      <alignment horizontal="left" vertical="top" wrapText="1"/>
    </xf>
    <xf numFmtId="0" fontId="11" fillId="0" borderId="21" xfId="0" applyFont="1" applyBorder="1" applyAlignment="1">
      <alignment horizontal="justify" vertical="center" wrapText="1"/>
    </xf>
    <xf numFmtId="0" fontId="22" fillId="0" borderId="21" xfId="0" applyFont="1" applyBorder="1" applyAlignment="1">
      <alignment horizontal="justify" vertical="center" wrapText="1"/>
    </xf>
    <xf numFmtId="1" fontId="12" fillId="9" borderId="14" xfId="0" applyNumberFormat="1" applyFont="1" applyFill="1" applyBorder="1" applyAlignment="1">
      <alignment horizontal="right" vertical="top"/>
    </xf>
    <xf numFmtId="1" fontId="12" fillId="9" borderId="35" xfId="0" applyNumberFormat="1" applyFont="1" applyFill="1" applyBorder="1" applyAlignment="1">
      <alignment horizontal="right" vertical="top"/>
    </xf>
    <xf numFmtId="1" fontId="12" fillId="9" borderId="18" xfId="0" applyNumberFormat="1" applyFont="1" applyFill="1" applyBorder="1" applyAlignment="1">
      <alignment horizontal="right" vertical="top"/>
    </xf>
    <xf numFmtId="49" fontId="26" fillId="0" borderId="61" xfId="0" applyNumberFormat="1" applyFont="1" applyBorder="1" applyAlignment="1">
      <alignment horizontal="center" vertical="top"/>
    </xf>
    <xf numFmtId="49" fontId="26" fillId="0" borderId="8" xfId="0" applyNumberFormat="1" applyFont="1" applyBorder="1" applyAlignment="1">
      <alignment horizontal="center" vertical="top"/>
    </xf>
    <xf numFmtId="1" fontId="35" fillId="0" borderId="41" xfId="0" applyNumberFormat="1" applyFont="1" applyFill="1" applyBorder="1" applyAlignment="1">
      <alignment horizontal="left" vertical="top" wrapText="1"/>
    </xf>
    <xf numFmtId="1" fontId="35" fillId="0" borderId="8" xfId="0" applyNumberFormat="1" applyFont="1" applyFill="1" applyBorder="1" applyAlignment="1">
      <alignment horizontal="left" vertical="top" wrapText="1"/>
    </xf>
    <xf numFmtId="1" fontId="26" fillId="18" borderId="61" xfId="0" applyNumberFormat="1" applyFont="1" applyFill="1" applyBorder="1" applyAlignment="1">
      <alignment horizontal="center" vertical="top"/>
    </xf>
    <xf numFmtId="1" fontId="26" fillId="18" borderId="8" xfId="0" applyNumberFormat="1" applyFont="1" applyFill="1" applyBorder="1" applyAlignment="1">
      <alignment horizontal="center" vertical="top"/>
    </xf>
    <xf numFmtId="49" fontId="12" fillId="9" borderId="6" xfId="0" applyNumberFormat="1" applyFont="1" applyFill="1" applyBorder="1" applyAlignment="1">
      <alignment horizontal="center" vertical="top"/>
    </xf>
    <xf numFmtId="49" fontId="12" fillId="9" borderId="69" xfId="0" applyNumberFormat="1" applyFont="1" applyFill="1" applyBorder="1" applyAlignment="1">
      <alignment horizontal="center" vertical="top"/>
    </xf>
    <xf numFmtId="0" fontId="11" fillId="0" borderId="21" xfId="0" applyFont="1" applyBorder="1" applyAlignment="1">
      <alignment horizontal="justify" vertical="center"/>
    </xf>
    <xf numFmtId="0" fontId="22" fillId="0" borderId="21" xfId="0" applyFont="1" applyBorder="1" applyAlignment="1">
      <alignment horizontal="justify" vertical="center"/>
    </xf>
    <xf numFmtId="49" fontId="12" fillId="20" borderId="21" xfId="0" applyNumberFormat="1" applyFont="1" applyFill="1" applyBorder="1" applyAlignment="1">
      <alignment horizontal="center" vertical="top"/>
    </xf>
    <xf numFmtId="49" fontId="12" fillId="18" borderId="21" xfId="0" applyNumberFormat="1" applyFont="1" applyFill="1" applyBorder="1" applyAlignment="1">
      <alignment horizontal="center" vertical="top"/>
    </xf>
    <xf numFmtId="49" fontId="12" fillId="0" borderId="21" xfId="0" applyNumberFormat="1" applyFont="1" applyBorder="1" applyAlignment="1">
      <alignment horizontal="center" vertical="top"/>
    </xf>
    <xf numFmtId="0" fontId="11" fillId="0" borderId="21" xfId="0" applyFont="1" applyFill="1" applyBorder="1" applyAlignment="1">
      <alignment horizontal="left" vertical="top" wrapText="1"/>
    </xf>
    <xf numFmtId="49" fontId="11" fillId="0" borderId="26" xfId="0" applyNumberFormat="1" applyFont="1" applyFill="1" applyBorder="1" applyAlignment="1">
      <alignment horizontal="center" vertical="center" textRotation="90" wrapText="1"/>
    </xf>
    <xf numFmtId="49" fontId="11" fillId="0" borderId="28" xfId="0" applyNumberFormat="1" applyFont="1" applyFill="1" applyBorder="1" applyAlignment="1">
      <alignment horizontal="center" vertical="center" textRotation="90" wrapText="1"/>
    </xf>
    <xf numFmtId="49" fontId="11" fillId="0" borderId="29" xfId="0" applyNumberFormat="1" applyFont="1" applyFill="1" applyBorder="1" applyAlignment="1">
      <alignment horizontal="center" vertical="center" textRotation="90" wrapText="1"/>
    </xf>
    <xf numFmtId="164" fontId="12" fillId="9" borderId="14" xfId="0" applyNumberFormat="1" applyFont="1" applyFill="1" applyBorder="1" applyAlignment="1">
      <alignment horizontal="center" vertical="top"/>
    </xf>
    <xf numFmtId="164" fontId="12" fillId="9" borderId="17" xfId="0" applyNumberFormat="1" applyFont="1" applyFill="1" applyBorder="1" applyAlignment="1">
      <alignment horizontal="center" vertical="top"/>
    </xf>
    <xf numFmtId="164" fontId="12" fillId="9" borderId="18" xfId="0" applyNumberFormat="1" applyFont="1" applyFill="1" applyBorder="1" applyAlignment="1">
      <alignment horizontal="center" vertical="top"/>
    </xf>
    <xf numFmtId="164" fontId="12" fillId="18" borderId="14" xfId="0" applyNumberFormat="1" applyFont="1" applyFill="1" applyBorder="1" applyAlignment="1">
      <alignment horizontal="center" vertical="top"/>
    </xf>
    <xf numFmtId="164" fontId="12" fillId="18" borderId="17" xfId="0" applyNumberFormat="1" applyFont="1" applyFill="1" applyBorder="1" applyAlignment="1">
      <alignment horizontal="center" vertical="top"/>
    </xf>
    <xf numFmtId="164" fontId="12" fillId="18" borderId="18" xfId="0" applyNumberFormat="1" applyFont="1" applyFill="1" applyBorder="1" applyAlignment="1">
      <alignment horizontal="center" vertical="top"/>
    </xf>
    <xf numFmtId="1" fontId="12" fillId="18" borderId="14" xfId="0" applyNumberFormat="1" applyFont="1" applyFill="1" applyBorder="1" applyAlignment="1">
      <alignment horizontal="right" vertical="center"/>
    </xf>
    <xf numFmtId="1" fontId="12" fillId="18" borderId="35" xfId="0" applyNumberFormat="1" applyFont="1" applyFill="1" applyBorder="1" applyAlignment="1">
      <alignment horizontal="right" vertical="center"/>
    </xf>
    <xf numFmtId="1" fontId="12" fillId="18" borderId="18" xfId="0" applyNumberFormat="1" applyFont="1" applyFill="1" applyBorder="1" applyAlignment="1">
      <alignment horizontal="right" vertical="center"/>
    </xf>
    <xf numFmtId="1" fontId="12" fillId="0" borderId="6" xfId="0" applyNumberFormat="1" applyFont="1" applyBorder="1" applyAlignment="1">
      <alignment horizontal="center" vertical="top"/>
    </xf>
    <xf numFmtId="1" fontId="11" fillId="0" borderId="6" xfId="0" applyNumberFormat="1" applyFont="1" applyFill="1" applyBorder="1" applyAlignment="1">
      <alignment horizontal="left" vertical="top" wrapText="1"/>
    </xf>
    <xf numFmtId="164" fontId="11" fillId="30" borderId="13" xfId="0" applyNumberFormat="1" applyFont="1" applyFill="1" applyBorder="1" applyAlignment="1">
      <alignment horizontal="center" vertical="center"/>
    </xf>
    <xf numFmtId="164" fontId="11" fillId="30" borderId="36" xfId="0" applyNumberFormat="1" applyFont="1" applyFill="1" applyBorder="1" applyAlignment="1">
      <alignment horizontal="center" vertical="center"/>
    </xf>
    <xf numFmtId="164" fontId="11" fillId="30" borderId="37" xfId="0" applyNumberFormat="1" applyFont="1" applyFill="1" applyBorder="1" applyAlignment="1">
      <alignment horizontal="center" vertical="center"/>
    </xf>
    <xf numFmtId="1" fontId="12" fillId="18" borderId="14" xfId="0" applyNumberFormat="1" applyFont="1" applyFill="1" applyBorder="1" applyAlignment="1">
      <alignment horizontal="left" vertical="center" wrapText="1"/>
    </xf>
    <xf numFmtId="1" fontId="36" fillId="18" borderId="73" xfId="0" applyNumberFormat="1" applyFont="1" applyFill="1" applyBorder="1" applyAlignment="1">
      <alignment horizontal="left" vertical="center" wrapText="1"/>
    </xf>
    <xf numFmtId="1" fontId="36" fillId="18" borderId="35" xfId="0" applyNumberFormat="1" applyFont="1" applyFill="1" applyBorder="1" applyAlignment="1">
      <alignment horizontal="left" vertical="center" wrapText="1"/>
    </xf>
    <xf numFmtId="1" fontId="36" fillId="18" borderId="98" xfId="0" applyNumberFormat="1" applyFont="1" applyFill="1" applyBorder="1" applyAlignment="1">
      <alignment horizontal="left" vertical="center" wrapText="1"/>
    </xf>
    <xf numFmtId="1" fontId="36" fillId="18" borderId="74" xfId="0" applyNumberFormat="1" applyFont="1" applyFill="1" applyBorder="1" applyAlignment="1">
      <alignment horizontal="left" vertical="center" wrapText="1"/>
    </xf>
    <xf numFmtId="49" fontId="11" fillId="0" borderId="84" xfId="0" applyNumberFormat="1" applyFont="1" applyBorder="1" applyAlignment="1">
      <alignment horizontal="center" vertical="center" textRotation="90"/>
    </xf>
    <xf numFmtId="49" fontId="11" fillId="0" borderId="8" xfId="0" applyNumberFormat="1" applyFont="1" applyBorder="1" applyAlignment="1">
      <alignment horizontal="center" vertical="center" textRotation="90"/>
    </xf>
    <xf numFmtId="1" fontId="11" fillId="22" borderId="48" xfId="0" applyNumberFormat="1" applyFont="1" applyFill="1" applyBorder="1" applyAlignment="1">
      <alignment horizontal="center" vertical="center"/>
    </xf>
    <xf numFmtId="1" fontId="11" fillId="22" borderId="29" xfId="0" applyNumberFormat="1" applyFont="1" applyFill="1" applyBorder="1" applyAlignment="1">
      <alignment horizontal="center" vertical="center"/>
    </xf>
    <xf numFmtId="1" fontId="11" fillId="22" borderId="6" xfId="0" applyNumberFormat="1" applyFont="1" applyFill="1" applyBorder="1" applyAlignment="1">
      <alignment horizontal="left" vertical="top" wrapText="1"/>
    </xf>
    <xf numFmtId="164" fontId="12" fillId="31" borderId="14" xfId="0" applyNumberFormat="1" applyFont="1" applyFill="1" applyBorder="1" applyAlignment="1">
      <alignment horizontal="center" vertical="center"/>
    </xf>
    <xf numFmtId="164" fontId="12" fillId="31" borderId="17" xfId="0" applyNumberFormat="1" applyFont="1" applyFill="1" applyBorder="1" applyAlignment="1">
      <alignment horizontal="center" vertical="center"/>
    </xf>
    <xf numFmtId="164" fontId="12" fillId="31" borderId="18" xfId="0" applyNumberFormat="1" applyFont="1" applyFill="1" applyBorder="1" applyAlignment="1">
      <alignment horizontal="center" vertical="center"/>
    </xf>
    <xf numFmtId="1" fontId="12" fillId="9" borderId="49" xfId="0" applyNumberFormat="1" applyFont="1" applyFill="1" applyBorder="1" applyAlignment="1">
      <alignment horizontal="right" vertical="center"/>
    </xf>
    <xf numFmtId="1" fontId="12" fillId="9" borderId="44" xfId="0" applyNumberFormat="1" applyFont="1" applyFill="1" applyBorder="1" applyAlignment="1">
      <alignment horizontal="right" vertical="center"/>
    </xf>
    <xf numFmtId="1" fontId="12" fillId="9" borderId="43" xfId="0" applyNumberFormat="1" applyFont="1" applyFill="1" applyBorder="1" applyAlignment="1">
      <alignment horizontal="right" vertical="center"/>
    </xf>
    <xf numFmtId="1" fontId="12" fillId="9" borderId="21" xfId="0" applyNumberFormat="1" applyFont="1" applyFill="1" applyBorder="1" applyAlignment="1">
      <alignment horizontal="left" vertical="center" wrapText="1"/>
    </xf>
    <xf numFmtId="1" fontId="27" fillId="9" borderId="21" xfId="0" applyNumberFormat="1" applyFont="1" applyFill="1" applyBorder="1" applyAlignment="1">
      <alignment horizontal="left" vertical="center" wrapText="1"/>
    </xf>
    <xf numFmtId="164" fontId="11" fillId="30" borderId="14" xfId="0" applyNumberFormat="1" applyFont="1" applyFill="1" applyBorder="1" applyAlignment="1">
      <alignment horizontal="center" vertical="center"/>
    </xf>
    <xf numFmtId="164" fontId="11" fillId="30" borderId="17" xfId="0" applyNumberFormat="1" applyFont="1" applyFill="1" applyBorder="1" applyAlignment="1">
      <alignment horizontal="center" vertical="center"/>
    </xf>
    <xf numFmtId="164" fontId="11" fillId="30" borderId="18" xfId="0" applyNumberFormat="1" applyFont="1" applyFill="1" applyBorder="1" applyAlignment="1">
      <alignment horizontal="center" vertical="center"/>
    </xf>
    <xf numFmtId="1" fontId="12" fillId="18" borderId="14" xfId="0" applyNumberFormat="1" applyFont="1" applyFill="1" applyBorder="1" applyAlignment="1">
      <alignment horizontal="right" vertical="top"/>
    </xf>
    <xf numFmtId="1" fontId="12" fillId="18" borderId="35" xfId="0" applyNumberFormat="1" applyFont="1" applyFill="1" applyBorder="1" applyAlignment="1">
      <alignment horizontal="right" vertical="top"/>
    </xf>
    <xf numFmtId="1" fontId="12" fillId="18" borderId="18" xfId="0" applyNumberFormat="1" applyFont="1" applyFill="1" applyBorder="1" applyAlignment="1">
      <alignment horizontal="right" vertical="top"/>
    </xf>
    <xf numFmtId="164" fontId="12" fillId="31" borderId="13" xfId="0" applyNumberFormat="1" applyFont="1" applyFill="1" applyBorder="1" applyAlignment="1">
      <alignment horizontal="center" vertical="center"/>
    </xf>
    <xf numFmtId="164" fontId="12" fillId="31" borderId="36" xfId="0" applyNumberFormat="1" applyFont="1" applyFill="1" applyBorder="1" applyAlignment="1">
      <alignment horizontal="center" vertical="center"/>
    </xf>
    <xf numFmtId="164" fontId="12" fillId="31" borderId="37" xfId="0" applyNumberFormat="1" applyFont="1" applyFill="1" applyBorder="1" applyAlignment="1">
      <alignment horizontal="center" vertical="center"/>
    </xf>
    <xf numFmtId="49" fontId="11" fillId="0" borderId="95" xfId="0" applyNumberFormat="1" applyFont="1" applyBorder="1" applyAlignment="1">
      <alignment horizontal="center" vertical="center" textRotation="90"/>
    </xf>
    <xf numFmtId="1" fontId="12" fillId="0" borderId="72" xfId="0" applyNumberFormat="1" applyFont="1" applyBorder="1" applyAlignment="1">
      <alignment horizontal="center" vertical="top"/>
    </xf>
    <xf numFmtId="1" fontId="12" fillId="0" borderId="81" xfId="0" applyNumberFormat="1" applyFont="1" applyBorder="1" applyAlignment="1">
      <alignment horizontal="center" vertical="top"/>
    </xf>
    <xf numFmtId="1" fontId="12" fillId="0" borderId="13" xfId="0" applyNumberFormat="1" applyFont="1" applyBorder="1" applyAlignment="1">
      <alignment horizontal="center" vertical="top"/>
    </xf>
    <xf numFmtId="164" fontId="11" fillId="22" borderId="21" xfId="0" applyNumberFormat="1" applyFont="1" applyFill="1" applyBorder="1" applyAlignment="1">
      <alignment horizontal="left" vertical="center" wrapText="1"/>
    </xf>
    <xf numFmtId="1" fontId="11" fillId="0" borderId="21" xfId="0" applyNumberFormat="1" applyFont="1" applyFill="1" applyBorder="1" applyAlignment="1">
      <alignment horizontal="center" vertical="center"/>
    </xf>
    <xf numFmtId="49" fontId="11" fillId="0" borderId="21" xfId="0" applyNumberFormat="1" applyFont="1" applyBorder="1" applyAlignment="1">
      <alignment horizontal="center" vertical="center" textRotation="90"/>
    </xf>
    <xf numFmtId="0" fontId="12" fillId="18" borderId="22" xfId="0" applyFont="1" applyFill="1" applyBorder="1" applyAlignment="1">
      <alignment horizontal="left" vertical="top"/>
    </xf>
    <xf numFmtId="0" fontId="12" fillId="18" borderId="24" xfId="0" applyFont="1" applyFill="1" applyBorder="1" applyAlignment="1">
      <alignment horizontal="left" vertical="top"/>
    </xf>
    <xf numFmtId="0" fontId="12" fillId="18" borderId="23" xfId="0" applyFont="1" applyFill="1" applyBorder="1" applyAlignment="1">
      <alignment horizontal="left" vertical="top"/>
    </xf>
    <xf numFmtId="164" fontId="12" fillId="17" borderId="14" xfId="0" applyNumberFormat="1" applyFont="1" applyFill="1" applyBorder="1" applyAlignment="1">
      <alignment horizontal="center" vertical="center"/>
    </xf>
    <xf numFmtId="164" fontId="12" fillId="17" borderId="17" xfId="0" applyNumberFormat="1" applyFont="1" applyFill="1" applyBorder="1" applyAlignment="1">
      <alignment horizontal="center" vertical="center"/>
    </xf>
    <xf numFmtId="164" fontId="12" fillId="17" borderId="18" xfId="0" applyNumberFormat="1" applyFont="1" applyFill="1" applyBorder="1" applyAlignment="1">
      <alignment horizontal="center" vertical="center"/>
    </xf>
    <xf numFmtId="164" fontId="12" fillId="9" borderId="14" xfId="0" applyNumberFormat="1" applyFont="1" applyFill="1" applyBorder="1" applyAlignment="1">
      <alignment horizontal="center" vertical="center"/>
    </xf>
    <xf numFmtId="164" fontId="12" fillId="9" borderId="17" xfId="0" applyNumberFormat="1" applyFont="1" applyFill="1" applyBorder="1" applyAlignment="1">
      <alignment horizontal="center" vertical="center"/>
    </xf>
    <xf numFmtId="164" fontId="12" fillId="9" borderId="18" xfId="0" applyNumberFormat="1" applyFont="1" applyFill="1" applyBorder="1" applyAlignment="1">
      <alignment horizontal="center" vertical="center"/>
    </xf>
    <xf numFmtId="49" fontId="12" fillId="40" borderId="21" xfId="0" applyNumberFormat="1" applyFont="1" applyFill="1" applyBorder="1" applyAlignment="1">
      <alignment horizontal="center" vertical="top"/>
    </xf>
    <xf numFmtId="0" fontId="22" fillId="31" borderId="22" xfId="0" applyFont="1" applyFill="1" applyBorder="1" applyAlignment="1">
      <alignment horizontal="center" vertical="center"/>
    </xf>
    <xf numFmtId="0" fontId="22" fillId="31" borderId="24" xfId="0" applyFont="1" applyFill="1" applyBorder="1" applyAlignment="1">
      <alignment horizontal="center" vertical="center"/>
    </xf>
    <xf numFmtId="0" fontId="22" fillId="31" borderId="23" xfId="0" applyFont="1" applyFill="1" applyBorder="1" applyAlignment="1">
      <alignment horizontal="center" vertical="center"/>
    </xf>
    <xf numFmtId="0" fontId="22" fillId="18" borderId="22" xfId="0" applyFont="1" applyFill="1" applyBorder="1" applyAlignment="1">
      <alignment horizontal="center" vertical="center"/>
    </xf>
    <xf numFmtId="0" fontId="22" fillId="18" borderId="24" xfId="0" applyFont="1" applyFill="1" applyBorder="1" applyAlignment="1">
      <alignment horizontal="center" vertical="center"/>
    </xf>
    <xf numFmtId="0" fontId="22" fillId="18" borderId="23" xfId="0" applyFont="1" applyFill="1" applyBorder="1" applyAlignment="1">
      <alignment horizontal="center" vertical="center"/>
    </xf>
    <xf numFmtId="0" fontId="11" fillId="0" borderId="91" xfId="0" applyFont="1" applyBorder="1" applyAlignment="1">
      <alignment horizontal="left" vertical="center" wrapText="1"/>
    </xf>
    <xf numFmtId="0" fontId="11" fillId="0" borderId="85" xfId="0" applyFont="1" applyBorder="1" applyAlignment="1">
      <alignment horizontal="left" vertical="center" wrapText="1"/>
    </xf>
    <xf numFmtId="0" fontId="11" fillId="0" borderId="48" xfId="0" applyFont="1" applyFill="1" applyBorder="1" applyAlignment="1">
      <alignment horizontal="center" vertical="center"/>
    </xf>
    <xf numFmtId="0" fontId="11" fillId="0" borderId="92" xfId="0" applyFont="1" applyFill="1" applyBorder="1" applyAlignment="1">
      <alignment horizontal="center" vertical="center"/>
    </xf>
    <xf numFmtId="0" fontId="12" fillId="18" borderId="22" xfId="0" applyFont="1" applyFill="1" applyBorder="1" applyAlignment="1">
      <alignment horizontal="right" vertical="top"/>
    </xf>
    <xf numFmtId="0" fontId="12" fillId="18" borderId="24" xfId="0" applyFont="1" applyFill="1" applyBorder="1" applyAlignment="1">
      <alignment horizontal="right" vertical="top"/>
    </xf>
    <xf numFmtId="0" fontId="12" fillId="18" borderId="23" xfId="0" applyFont="1" applyFill="1" applyBorder="1" applyAlignment="1">
      <alignment horizontal="right" vertical="top"/>
    </xf>
    <xf numFmtId="0" fontId="11" fillId="0" borderId="21" xfId="0" applyFont="1" applyFill="1" applyBorder="1" applyAlignment="1">
      <alignment horizontal="center" vertical="center"/>
    </xf>
    <xf numFmtId="0" fontId="22" fillId="0" borderId="21" xfId="0" applyFont="1" applyBorder="1" applyAlignment="1">
      <alignment horizontal="center" vertical="center"/>
    </xf>
    <xf numFmtId="0" fontId="22" fillId="18" borderId="22" xfId="0" applyFont="1" applyFill="1" applyBorder="1" applyAlignment="1">
      <alignment horizontal="center"/>
    </xf>
    <xf numFmtId="0" fontId="22" fillId="18" borderId="24" xfId="0" applyFont="1" applyFill="1" applyBorder="1" applyAlignment="1">
      <alignment horizontal="center"/>
    </xf>
    <xf numFmtId="0" fontId="22" fillId="18" borderId="23" xfId="0" applyFont="1" applyFill="1" applyBorder="1" applyAlignment="1">
      <alignment horizontal="center"/>
    </xf>
    <xf numFmtId="49" fontId="12" fillId="18" borderId="6" xfId="0" applyNumberFormat="1" applyFont="1" applyFill="1" applyBorder="1" applyAlignment="1">
      <alignment horizontal="center" vertical="top"/>
    </xf>
    <xf numFmtId="49" fontId="26" fillId="18" borderId="6" xfId="0" applyNumberFormat="1" applyFont="1" applyFill="1" applyBorder="1" applyAlignment="1">
      <alignment horizontal="center" vertical="top"/>
    </xf>
    <xf numFmtId="49" fontId="26" fillId="18" borderId="69" xfId="0" applyNumberFormat="1" applyFont="1" applyFill="1" applyBorder="1" applyAlignment="1">
      <alignment horizontal="center" vertical="top"/>
    </xf>
    <xf numFmtId="49" fontId="26" fillId="18" borderId="16" xfId="0" applyNumberFormat="1" applyFont="1" applyFill="1" applyBorder="1" applyAlignment="1">
      <alignment horizontal="center" vertical="top"/>
    </xf>
    <xf numFmtId="49" fontId="12" fillId="18" borderId="69" xfId="0" applyNumberFormat="1" applyFont="1" applyFill="1" applyBorder="1" applyAlignment="1">
      <alignment horizontal="center" vertical="top"/>
    </xf>
    <xf numFmtId="0" fontId="11" fillId="22" borderId="21" xfId="0" applyFont="1" applyFill="1" applyBorder="1" applyAlignment="1">
      <alignment horizontal="left" vertical="top" wrapText="1"/>
    </xf>
    <xf numFmtId="1" fontId="11" fillId="19" borderId="6" xfId="0" applyNumberFormat="1" applyFont="1" applyFill="1" applyBorder="1" applyAlignment="1">
      <alignment horizontal="left" vertical="top" wrapText="1"/>
    </xf>
    <xf numFmtId="1" fontId="11" fillId="19" borderId="69" xfId="0" applyNumberFormat="1" applyFont="1" applyFill="1" applyBorder="1" applyAlignment="1">
      <alignment horizontal="left" vertical="top" wrapText="1"/>
    </xf>
    <xf numFmtId="0" fontId="24" fillId="0" borderId="26" xfId="0" applyFont="1" applyFill="1" applyBorder="1" applyAlignment="1">
      <alignment horizontal="center" vertical="center" wrapText="1"/>
    </xf>
    <xf numFmtId="0" fontId="24" fillId="0" borderId="29" xfId="0" applyFont="1" applyFill="1" applyBorder="1" applyAlignment="1">
      <alignment horizontal="center" vertical="center" wrapText="1"/>
    </xf>
    <xf numFmtId="164" fontId="12" fillId="18" borderId="13" xfId="0" applyNumberFormat="1" applyFont="1" applyFill="1" applyBorder="1" applyAlignment="1">
      <alignment horizontal="center" vertical="center"/>
    </xf>
    <xf numFmtId="164" fontId="12" fillId="18" borderId="36" xfId="0" applyNumberFormat="1" applyFont="1" applyFill="1" applyBorder="1" applyAlignment="1">
      <alignment horizontal="center" vertical="center"/>
    </xf>
    <xf numFmtId="164" fontId="12" fillId="18" borderId="37" xfId="0" applyNumberFormat="1" applyFont="1" applyFill="1" applyBorder="1" applyAlignment="1">
      <alignment horizontal="center" vertical="center"/>
    </xf>
    <xf numFmtId="164" fontId="12" fillId="38" borderId="77" xfId="0" applyNumberFormat="1" applyFont="1" applyFill="1" applyBorder="1" applyAlignment="1">
      <alignment horizontal="center" vertical="center"/>
    </xf>
    <xf numFmtId="164" fontId="12" fillId="38" borderId="24" xfId="0" applyNumberFormat="1" applyFont="1" applyFill="1" applyBorder="1" applyAlignment="1">
      <alignment horizontal="center" vertical="center"/>
    </xf>
    <xf numFmtId="164" fontId="12" fillId="38" borderId="23" xfId="0" applyNumberFormat="1" applyFont="1" applyFill="1" applyBorder="1" applyAlignment="1">
      <alignment horizontal="center" vertical="center"/>
    </xf>
    <xf numFmtId="1" fontId="11" fillId="0" borderId="84" xfId="0" applyNumberFormat="1" applyFont="1" applyBorder="1" applyAlignment="1">
      <alignment horizontal="center" vertical="center"/>
    </xf>
    <xf numFmtId="1" fontId="11" fillId="0" borderId="8" xfId="0" applyNumberFormat="1" applyFont="1" applyBorder="1" applyAlignment="1">
      <alignment horizontal="center" vertical="center"/>
    </xf>
    <xf numFmtId="1" fontId="12" fillId="18" borderId="35" xfId="0" applyNumberFormat="1" applyFont="1" applyFill="1" applyBorder="1" applyAlignment="1">
      <alignment horizontal="left" vertical="center" wrapText="1"/>
    </xf>
    <xf numFmtId="1" fontId="12" fillId="18" borderId="98" xfId="0" applyNumberFormat="1" applyFont="1" applyFill="1" applyBorder="1" applyAlignment="1">
      <alignment horizontal="left" vertical="center" wrapText="1"/>
    </xf>
    <xf numFmtId="1" fontId="12" fillId="18" borderId="18" xfId="0" applyNumberFormat="1" applyFont="1" applyFill="1" applyBorder="1" applyAlignment="1">
      <alignment horizontal="left" vertical="center" wrapText="1"/>
    </xf>
    <xf numFmtId="164" fontId="12" fillId="18" borderId="14" xfId="0" applyNumberFormat="1" applyFont="1" applyFill="1" applyBorder="1" applyAlignment="1">
      <alignment horizontal="center" vertical="center"/>
    </xf>
    <xf numFmtId="164" fontId="12" fillId="18" borderId="17" xfId="0" applyNumberFormat="1" applyFont="1" applyFill="1" applyBorder="1" applyAlignment="1">
      <alignment horizontal="center" vertical="center"/>
    </xf>
    <xf numFmtId="164" fontId="12" fillId="18" borderId="18" xfId="0" applyNumberFormat="1" applyFont="1" applyFill="1" applyBorder="1" applyAlignment="1">
      <alignment horizontal="center" vertical="center"/>
    </xf>
    <xf numFmtId="1" fontId="12" fillId="18" borderId="13" xfId="0" applyNumberFormat="1" applyFont="1" applyFill="1" applyBorder="1" applyAlignment="1">
      <alignment horizontal="left" vertical="top" wrapText="1"/>
    </xf>
    <xf numFmtId="1" fontId="12" fillId="18" borderId="36" xfId="0" applyNumberFormat="1" applyFont="1" applyFill="1" applyBorder="1" applyAlignment="1">
      <alignment horizontal="left" vertical="top" wrapText="1"/>
    </xf>
    <xf numFmtId="1" fontId="12" fillId="18" borderId="37" xfId="0" applyNumberFormat="1" applyFont="1" applyFill="1" applyBorder="1" applyAlignment="1">
      <alignment horizontal="left" vertical="top" wrapText="1"/>
    </xf>
    <xf numFmtId="49" fontId="12" fillId="22" borderId="84" xfId="0" applyNumberFormat="1" applyFont="1" applyFill="1" applyBorder="1" applyAlignment="1">
      <alignment horizontal="center" vertical="top"/>
    </xf>
    <xf numFmtId="49" fontId="12" fillId="22" borderId="80" xfId="0" applyNumberFormat="1" applyFont="1" applyFill="1" applyBorder="1" applyAlignment="1">
      <alignment horizontal="center" vertical="top"/>
    </xf>
    <xf numFmtId="49" fontId="12" fillId="22" borderId="95" xfId="0" applyNumberFormat="1" applyFont="1" applyFill="1" applyBorder="1" applyAlignment="1">
      <alignment horizontal="center" vertical="top"/>
    </xf>
    <xf numFmtId="1" fontId="11" fillId="22" borderId="84" xfId="0" applyNumberFormat="1" applyFont="1" applyFill="1" applyBorder="1" applyAlignment="1">
      <alignment horizontal="left" vertical="top" wrapText="1"/>
    </xf>
    <xf numFmtId="1" fontId="11" fillId="22" borderId="80" xfId="0" applyNumberFormat="1" applyFont="1" applyFill="1" applyBorder="1" applyAlignment="1">
      <alignment horizontal="left" vertical="top" wrapText="1"/>
    </xf>
    <xf numFmtId="1" fontId="11" fillId="22" borderId="95" xfId="0" applyNumberFormat="1" applyFont="1" applyFill="1" applyBorder="1" applyAlignment="1">
      <alignment horizontal="left" vertical="top" wrapText="1"/>
    </xf>
    <xf numFmtId="49" fontId="12" fillId="0" borderId="21" xfId="0" applyNumberFormat="1" applyFont="1" applyFill="1" applyBorder="1" applyAlignment="1">
      <alignment horizontal="center" vertical="top"/>
    </xf>
    <xf numFmtId="49" fontId="11" fillId="0" borderId="6" xfId="0" applyNumberFormat="1" applyFont="1" applyBorder="1" applyAlignment="1">
      <alignment horizontal="center" vertical="center" textRotation="90"/>
    </xf>
    <xf numFmtId="1" fontId="11" fillId="0" borderId="6" xfId="0" applyNumberFormat="1" applyFont="1" applyBorder="1" applyAlignment="1">
      <alignment horizontal="center" vertical="center" textRotation="90"/>
    </xf>
    <xf numFmtId="0" fontId="0" fillId="0" borderId="29" xfId="0" applyBorder="1" applyAlignment="1">
      <alignment horizontal="center" vertical="top"/>
    </xf>
    <xf numFmtId="49" fontId="24" fillId="0" borderId="26" xfId="0" applyNumberFormat="1" applyFont="1" applyBorder="1" applyAlignment="1">
      <alignment horizontal="center" vertical="center" textRotation="90" wrapText="1"/>
    </xf>
    <xf numFmtId="49" fontId="24" fillId="0" borderId="28" xfId="0" applyNumberFormat="1" applyFont="1" applyBorder="1" applyAlignment="1">
      <alignment horizontal="center" vertical="center" textRotation="90" wrapText="1"/>
    </xf>
    <xf numFmtId="49" fontId="24" fillId="0" borderId="29" xfId="0" applyNumberFormat="1" applyFont="1" applyBorder="1" applyAlignment="1">
      <alignment horizontal="center" vertical="center" textRotation="90" wrapText="1"/>
    </xf>
    <xf numFmtId="49" fontId="26" fillId="0" borderId="6" xfId="0" applyNumberFormat="1" applyFont="1" applyFill="1" applyBorder="1" applyAlignment="1">
      <alignment horizontal="center" vertical="top"/>
    </xf>
    <xf numFmtId="49" fontId="26" fillId="0" borderId="69" xfId="0" applyNumberFormat="1" applyFont="1" applyFill="1" applyBorder="1" applyAlignment="1">
      <alignment horizontal="center" vertical="top"/>
    </xf>
    <xf numFmtId="49" fontId="26" fillId="0" borderId="16" xfId="0" applyNumberFormat="1" applyFont="1" applyFill="1" applyBorder="1" applyAlignment="1">
      <alignment horizontal="center" vertical="top"/>
    </xf>
    <xf numFmtId="49" fontId="12" fillId="39" borderId="56" xfId="0" applyNumberFormat="1" applyFont="1" applyFill="1" applyBorder="1" applyAlignment="1">
      <alignment horizontal="center" vertical="top"/>
    </xf>
    <xf numFmtId="49" fontId="12" fillId="39" borderId="60" xfId="0" applyNumberFormat="1" applyFont="1" applyFill="1" applyBorder="1" applyAlignment="1">
      <alignment horizontal="center" vertical="top"/>
    </xf>
    <xf numFmtId="49" fontId="12" fillId="39" borderId="57" xfId="0" applyNumberFormat="1" applyFont="1" applyFill="1" applyBorder="1" applyAlignment="1">
      <alignment horizontal="center" vertical="top"/>
    </xf>
    <xf numFmtId="49" fontId="12" fillId="9" borderId="61" xfId="0" applyNumberFormat="1" applyFont="1" applyFill="1" applyBorder="1" applyAlignment="1">
      <alignment horizontal="center" vertical="top"/>
    </xf>
    <xf numFmtId="49" fontId="12" fillId="9" borderId="8" xfId="0" applyNumberFormat="1" applyFont="1" applyFill="1" applyBorder="1" applyAlignment="1">
      <alignment horizontal="center" vertical="top"/>
    </xf>
    <xf numFmtId="49" fontId="11" fillId="0" borderId="61" xfId="0" applyNumberFormat="1" applyFont="1" applyBorder="1" applyAlignment="1">
      <alignment horizontal="center" vertical="center" textRotation="90" wrapText="1"/>
    </xf>
    <xf numFmtId="49" fontId="11" fillId="0" borderId="68" xfId="0" applyNumberFormat="1" applyFont="1" applyBorder="1" applyAlignment="1">
      <alignment horizontal="center" vertical="center" textRotation="90" wrapText="1"/>
    </xf>
    <xf numFmtId="0" fontId="11" fillId="22" borderId="61" xfId="0" applyFont="1" applyFill="1" applyBorder="1" applyAlignment="1">
      <alignment horizontal="left" vertical="top" wrapText="1"/>
    </xf>
    <xf numFmtId="0" fontId="11" fillId="22" borderId="68" xfId="0" applyFont="1" applyFill="1" applyBorder="1" applyAlignment="1">
      <alignment horizontal="left" vertical="top" wrapText="1"/>
    </xf>
    <xf numFmtId="1" fontId="12" fillId="0" borderId="6" xfId="0" applyNumberFormat="1" applyFont="1" applyFill="1" applyBorder="1" applyAlignment="1">
      <alignment horizontal="center" vertical="top"/>
    </xf>
    <xf numFmtId="49" fontId="12" fillId="9" borderId="16" xfId="0" applyNumberFormat="1" applyFont="1" applyFill="1" applyBorder="1" applyAlignment="1">
      <alignment horizontal="center" vertical="top"/>
    </xf>
    <xf numFmtId="0" fontId="11" fillId="0" borderId="15" xfId="0" applyFont="1" applyFill="1" applyBorder="1" applyAlignment="1">
      <alignment horizontal="left" vertical="top" wrapText="1"/>
    </xf>
    <xf numFmtId="0" fontId="11" fillId="0" borderId="80" xfId="0" applyFont="1" applyFill="1" applyBorder="1" applyAlignment="1">
      <alignment horizontal="left" vertical="top" wrapText="1"/>
    </xf>
    <xf numFmtId="0" fontId="11" fillId="0" borderId="10" xfId="0" applyFont="1" applyFill="1" applyBorder="1" applyAlignment="1">
      <alignment horizontal="left" vertical="top" wrapText="1"/>
    </xf>
    <xf numFmtId="0" fontId="11" fillId="0" borderId="8" xfId="0" applyFont="1" applyFill="1" applyBorder="1" applyAlignment="1">
      <alignment horizontal="left" vertical="top" wrapText="1"/>
    </xf>
    <xf numFmtId="49" fontId="12" fillId="44" borderId="50" xfId="0" applyNumberFormat="1" applyFont="1" applyFill="1" applyBorder="1" applyAlignment="1">
      <alignment horizontal="center" vertical="top"/>
    </xf>
    <xf numFmtId="49" fontId="12" fillId="44" borderId="10" xfId="0" applyNumberFormat="1" applyFont="1" applyFill="1" applyBorder="1" applyAlignment="1">
      <alignment horizontal="center" vertical="top"/>
    </xf>
    <xf numFmtId="49" fontId="12" fillId="44" borderId="8" xfId="0" applyNumberFormat="1" applyFont="1" applyFill="1" applyBorder="1" applyAlignment="1">
      <alignment horizontal="center" vertical="top"/>
    </xf>
    <xf numFmtId="49" fontId="12" fillId="0" borderId="5" xfId="0" applyNumberFormat="1" applyFont="1" applyFill="1" applyBorder="1" applyAlignment="1">
      <alignment horizontal="center" vertical="top"/>
    </xf>
    <xf numFmtId="49" fontId="12" fillId="0" borderId="61" xfId="0" applyNumberFormat="1" applyFont="1" applyFill="1" applyBorder="1" applyAlignment="1">
      <alignment horizontal="center" vertical="top"/>
    </xf>
    <xf numFmtId="49" fontId="12" fillId="0" borderId="68" xfId="0" applyNumberFormat="1" applyFont="1" applyFill="1" applyBorder="1" applyAlignment="1">
      <alignment horizontal="center" vertical="top"/>
    </xf>
    <xf numFmtId="49" fontId="12" fillId="18" borderId="61" xfId="0" applyNumberFormat="1" applyFont="1" applyFill="1" applyBorder="1" applyAlignment="1">
      <alignment horizontal="center" vertical="top"/>
    </xf>
    <xf numFmtId="49" fontId="12" fillId="18" borderId="8" xfId="0" applyNumberFormat="1" applyFont="1" applyFill="1" applyBorder="1" applyAlignment="1">
      <alignment horizontal="center" vertical="top"/>
    </xf>
    <xf numFmtId="49" fontId="12" fillId="18" borderId="16" xfId="0" applyNumberFormat="1" applyFont="1" applyFill="1" applyBorder="1" applyAlignment="1">
      <alignment horizontal="center" vertical="top"/>
    </xf>
    <xf numFmtId="49" fontId="26" fillId="9" borderId="6" xfId="0" applyNumberFormat="1" applyFont="1" applyFill="1" applyBorder="1" applyAlignment="1">
      <alignment horizontal="center" vertical="top"/>
    </xf>
    <xf numFmtId="49" fontId="12" fillId="0" borderId="6" xfId="0" applyNumberFormat="1" applyFont="1" applyFill="1" applyBorder="1" applyAlignment="1">
      <alignment horizontal="center" vertical="top"/>
    </xf>
    <xf numFmtId="49" fontId="12" fillId="0" borderId="69" xfId="0" applyNumberFormat="1" applyFont="1" applyFill="1" applyBorder="1" applyAlignment="1">
      <alignment horizontal="center" vertical="top"/>
    </xf>
    <xf numFmtId="49" fontId="12" fillId="0" borderId="16" xfId="0" applyNumberFormat="1" applyFont="1" applyFill="1" applyBorder="1" applyAlignment="1">
      <alignment horizontal="center" vertical="top"/>
    </xf>
    <xf numFmtId="49" fontId="12" fillId="21" borderId="5" xfId="0" applyNumberFormat="1" applyFont="1" applyFill="1" applyBorder="1" applyAlignment="1">
      <alignment horizontal="center" vertical="top"/>
    </xf>
    <xf numFmtId="49" fontId="12" fillId="21" borderId="21" xfId="0" applyNumberFormat="1" applyFont="1" applyFill="1" applyBorder="1" applyAlignment="1">
      <alignment horizontal="center" vertical="top"/>
    </xf>
    <xf numFmtId="49" fontId="11" fillId="0" borderId="5" xfId="0" applyNumberFormat="1" applyFont="1" applyBorder="1" applyAlignment="1">
      <alignment horizontal="center" vertical="center" textRotation="90"/>
    </xf>
    <xf numFmtId="49" fontId="24" fillId="0" borderId="21" xfId="0" applyNumberFormat="1" applyFont="1" applyBorder="1" applyAlignment="1">
      <alignment horizontal="center" vertical="center" textRotation="90"/>
    </xf>
    <xf numFmtId="49" fontId="24" fillId="0" borderId="5" xfId="0" applyNumberFormat="1" applyFont="1" applyBorder="1" applyAlignment="1">
      <alignment horizontal="center" vertical="center" textRotation="90"/>
    </xf>
    <xf numFmtId="0" fontId="11" fillId="0" borderId="45" xfId="0" applyFont="1" applyFill="1" applyBorder="1" applyAlignment="1">
      <alignment horizontal="left" vertical="top" wrapText="1"/>
    </xf>
    <xf numFmtId="0" fontId="11" fillId="0" borderId="28" xfId="0" applyFont="1" applyFill="1" applyBorder="1" applyAlignment="1">
      <alignment horizontal="left" vertical="top" wrapText="1"/>
    </xf>
    <xf numFmtId="0" fontId="11" fillId="0" borderId="29" xfId="0" applyFont="1" applyFill="1" applyBorder="1" applyAlignment="1">
      <alignment horizontal="left" vertical="top" wrapText="1"/>
    </xf>
    <xf numFmtId="49" fontId="12" fillId="20" borderId="5" xfId="0" applyNumberFormat="1" applyFont="1" applyFill="1" applyBorder="1" applyAlignment="1">
      <alignment horizontal="center" vertical="top"/>
    </xf>
    <xf numFmtId="49" fontId="11" fillId="0" borderId="5" xfId="0" applyNumberFormat="1" applyFont="1" applyBorder="1" applyAlignment="1">
      <alignment horizontal="center" vertical="center" textRotation="90" wrapText="1"/>
    </xf>
    <xf numFmtId="49" fontId="11" fillId="0" borderId="21" xfId="0" applyNumberFormat="1" applyFont="1" applyBorder="1" applyAlignment="1">
      <alignment horizontal="center" vertical="center" textRotation="90" wrapText="1"/>
    </xf>
    <xf numFmtId="1" fontId="11" fillId="22" borderId="69" xfId="0" applyNumberFormat="1" applyFont="1" applyFill="1" applyBorder="1" applyAlignment="1">
      <alignment horizontal="left" vertical="top" wrapText="1"/>
    </xf>
    <xf numFmtId="1" fontId="11" fillId="22" borderId="16" xfId="0" applyNumberFormat="1" applyFont="1" applyFill="1" applyBorder="1" applyAlignment="1">
      <alignment horizontal="left" vertical="top" wrapText="1"/>
    </xf>
    <xf numFmtId="49" fontId="11" fillId="0" borderId="7" xfId="0" applyNumberFormat="1" applyFont="1" applyBorder="1" applyAlignment="1">
      <alignment horizontal="center" vertical="center" textRotation="90" wrapText="1"/>
    </xf>
    <xf numFmtId="49" fontId="11" fillId="0" borderId="10" xfId="0" applyNumberFormat="1" applyFont="1" applyBorder="1" applyAlignment="1">
      <alignment horizontal="center" vertical="center" textRotation="90" wrapText="1"/>
    </xf>
    <xf numFmtId="1" fontId="11" fillId="0" borderId="61" xfId="0" applyNumberFormat="1" applyFont="1" applyFill="1" applyBorder="1" applyAlignment="1">
      <alignment horizontal="left" vertical="top" wrapText="1"/>
    </xf>
    <xf numFmtId="1" fontId="11" fillId="0" borderId="10" xfId="0" applyNumberFormat="1" applyFont="1" applyFill="1" applyBorder="1" applyAlignment="1">
      <alignment horizontal="left" vertical="top" wrapText="1"/>
    </xf>
    <xf numFmtId="1" fontId="11" fillId="0" borderId="8" xfId="0" applyNumberFormat="1" applyFont="1" applyFill="1" applyBorder="1" applyAlignment="1">
      <alignment horizontal="left" vertical="top" wrapText="1"/>
    </xf>
    <xf numFmtId="49" fontId="24" fillId="22" borderId="6" xfId="0" applyNumberFormat="1" applyFont="1" applyFill="1" applyBorder="1" applyAlignment="1">
      <alignment horizontal="center" vertical="center" textRotation="90"/>
    </xf>
    <xf numFmtId="0" fontId="11" fillId="0" borderId="26" xfId="0" applyFont="1" applyFill="1" applyBorder="1" applyAlignment="1">
      <alignment horizontal="left" vertical="top" wrapText="1"/>
    </xf>
    <xf numFmtId="49" fontId="12" fillId="42" borderId="84" xfId="0" applyNumberFormat="1" applyFont="1" applyFill="1" applyBorder="1" applyAlignment="1">
      <alignment horizontal="center" vertical="top"/>
    </xf>
    <xf numFmtId="49" fontId="12" fillId="42" borderId="80" xfId="0" applyNumberFormat="1" applyFont="1" applyFill="1" applyBorder="1" applyAlignment="1">
      <alignment horizontal="center" vertical="top"/>
    </xf>
    <xf numFmtId="49" fontId="12" fillId="42" borderId="95" xfId="0" applyNumberFormat="1" applyFont="1" applyFill="1" applyBorder="1" applyAlignment="1">
      <alignment horizontal="center" vertical="top"/>
    </xf>
    <xf numFmtId="49" fontId="12" fillId="47" borderId="84" xfId="0" applyNumberFormat="1" applyFont="1" applyFill="1" applyBorder="1" applyAlignment="1">
      <alignment horizontal="center" vertical="top"/>
    </xf>
    <xf numFmtId="49" fontId="12" fillId="47" borderId="80" xfId="0" applyNumberFormat="1" applyFont="1" applyFill="1" applyBorder="1" applyAlignment="1">
      <alignment horizontal="center" vertical="top"/>
    </xf>
    <xf numFmtId="49" fontId="12" fillId="47" borderId="95" xfId="0" applyNumberFormat="1" applyFont="1" applyFill="1" applyBorder="1" applyAlignment="1">
      <alignment horizontal="center" vertical="top"/>
    </xf>
    <xf numFmtId="0" fontId="11" fillId="0" borderId="0" xfId="0" applyFont="1" applyBorder="1" applyAlignment="1">
      <alignment horizontal="left" vertical="top"/>
    </xf>
    <xf numFmtId="14" fontId="11" fillId="0" borderId="0" xfId="0" applyNumberFormat="1" applyFont="1" applyAlignment="1">
      <alignment horizontal="left" vertical="top"/>
    </xf>
    <xf numFmtId="164" fontId="11" fillId="0" borderId="12" xfId="0" applyNumberFormat="1" applyFont="1" applyBorder="1" applyAlignment="1">
      <alignment horizontal="center" vertical="center" textRotation="90" wrapText="1"/>
    </xf>
    <xf numFmtId="0" fontId="22" fillId="0" borderId="12" xfId="0" applyFont="1" applyBorder="1" applyAlignment="1"/>
    <xf numFmtId="164" fontId="11" fillId="27" borderId="21" xfId="0" applyNumberFormat="1" applyFont="1" applyFill="1" applyBorder="1" applyAlignment="1">
      <alignment horizontal="center" vertical="center" wrapText="1"/>
    </xf>
    <xf numFmtId="1" fontId="11" fillId="0" borderId="21" xfId="0" applyNumberFormat="1" applyFont="1" applyFill="1" applyBorder="1" applyAlignment="1">
      <alignment horizontal="center" vertical="center" wrapText="1"/>
    </xf>
    <xf numFmtId="164" fontId="11" fillId="22" borderId="12" xfId="0" applyNumberFormat="1" applyFont="1" applyFill="1" applyBorder="1" applyAlignment="1">
      <alignment horizontal="center" vertical="center" textRotation="90" wrapText="1"/>
    </xf>
    <xf numFmtId="0" fontId="22" fillId="22" borderId="12" xfId="0" applyFont="1" applyFill="1" applyBorder="1" applyAlignment="1"/>
    <xf numFmtId="0" fontId="12" fillId="17" borderId="14" xfId="0" applyFont="1" applyFill="1" applyBorder="1" applyAlignment="1">
      <alignment horizontal="left" vertical="top" wrapText="1"/>
    </xf>
    <xf numFmtId="0" fontId="0" fillId="0" borderId="35" xfId="0" applyBorder="1"/>
    <xf numFmtId="0" fontId="0" fillId="0" borderId="98" xfId="0" applyBorder="1"/>
    <xf numFmtId="0" fontId="0" fillId="0" borderId="54" xfId="0" applyBorder="1"/>
    <xf numFmtId="1" fontId="11" fillId="0" borderId="49" xfId="0" applyNumberFormat="1" applyFont="1" applyFill="1" applyBorder="1" applyAlignment="1">
      <alignment horizontal="left" vertical="top" wrapText="1"/>
    </xf>
    <xf numFmtId="1" fontId="11" fillId="0" borderId="9" xfId="0" applyNumberFormat="1" applyFont="1" applyFill="1" applyBorder="1" applyAlignment="1">
      <alignment horizontal="left" vertical="top" wrapText="1"/>
    </xf>
    <xf numFmtId="1" fontId="11" fillId="0" borderId="13" xfId="0" applyNumberFormat="1" applyFont="1" applyFill="1" applyBorder="1" applyAlignment="1">
      <alignment horizontal="left" vertical="top" wrapText="1"/>
    </xf>
    <xf numFmtId="1" fontId="11" fillId="22" borderId="8" xfId="0" applyNumberFormat="1" applyFont="1" applyFill="1" applyBorder="1" applyAlignment="1">
      <alignment horizontal="left" vertical="top" wrapText="1"/>
    </xf>
    <xf numFmtId="0" fontId="12" fillId="22" borderId="21" xfId="0" applyFont="1" applyFill="1" applyBorder="1" applyAlignment="1">
      <alignment horizontal="center" vertical="center" wrapText="1"/>
    </xf>
    <xf numFmtId="49" fontId="11" fillId="0" borderId="41" xfId="0" applyNumberFormat="1" applyFont="1" applyBorder="1" applyAlignment="1">
      <alignment horizontal="center" vertical="center" textRotation="90" wrapText="1"/>
    </xf>
    <xf numFmtId="49" fontId="11" fillId="0" borderId="8" xfId="0" applyNumberFormat="1" applyFont="1" applyBorder="1" applyAlignment="1">
      <alignment horizontal="center" vertical="center" textRotation="90" wrapText="1"/>
    </xf>
    <xf numFmtId="164" fontId="11" fillId="22" borderId="51" xfId="0" applyNumberFormat="1" applyFont="1" applyFill="1" applyBorder="1" applyAlignment="1">
      <alignment horizontal="center" vertical="center"/>
    </xf>
    <xf numFmtId="164" fontId="11" fillId="22" borderId="52" xfId="0" applyNumberFormat="1" applyFont="1" applyFill="1" applyBorder="1" applyAlignment="1">
      <alignment horizontal="center" vertical="center"/>
    </xf>
    <xf numFmtId="0" fontId="11" fillId="0" borderId="12" xfId="0" applyFont="1" applyBorder="1" applyAlignment="1">
      <alignment horizontal="center" vertical="center" textRotation="90" wrapText="1"/>
    </xf>
    <xf numFmtId="0" fontId="22" fillId="0" borderId="12" xfId="0" applyFont="1" applyBorder="1" applyAlignment="1">
      <alignment vertical="center"/>
    </xf>
    <xf numFmtId="0" fontId="11" fillId="0" borderId="12" xfId="0" applyFont="1" applyBorder="1" applyAlignment="1">
      <alignment horizontal="center" vertical="center" wrapText="1"/>
    </xf>
    <xf numFmtId="0" fontId="22" fillId="0" borderId="12" xfId="0" applyFont="1" applyBorder="1" applyAlignment="1">
      <alignment horizontal="center" vertical="center"/>
    </xf>
    <xf numFmtId="1" fontId="11" fillId="0" borderId="100" xfId="0" applyNumberFormat="1" applyFont="1" applyBorder="1" applyAlignment="1">
      <alignment horizontal="center" vertical="center"/>
    </xf>
    <xf numFmtId="0" fontId="22" fillId="0" borderId="101" xfId="0" applyFont="1" applyBorder="1" applyAlignment="1">
      <alignment horizontal="center" vertical="center"/>
    </xf>
    <xf numFmtId="0" fontId="22" fillId="0" borderId="102" xfId="0" applyFont="1" applyBorder="1" applyAlignment="1">
      <alignment horizontal="center" vertical="center"/>
    </xf>
    <xf numFmtId="164" fontId="11" fillId="33" borderId="27" xfId="0" applyNumberFormat="1" applyFont="1" applyFill="1" applyBorder="1" applyAlignment="1">
      <alignment horizontal="center" vertical="center" wrapText="1"/>
    </xf>
    <xf numFmtId="164" fontId="11" fillId="33" borderId="46" xfId="0" applyNumberFormat="1" applyFont="1" applyFill="1" applyBorder="1" applyAlignment="1">
      <alignment horizontal="center" vertical="center" wrapText="1"/>
    </xf>
    <xf numFmtId="164" fontId="11" fillId="33" borderId="66" xfId="0" applyNumberFormat="1" applyFont="1" applyFill="1" applyBorder="1" applyAlignment="1">
      <alignment horizontal="center" vertical="center" wrapText="1"/>
    </xf>
    <xf numFmtId="49" fontId="12" fillId="9" borderId="7" xfId="0" applyNumberFormat="1" applyFont="1" applyFill="1" applyBorder="1" applyAlignment="1">
      <alignment horizontal="center" vertical="top"/>
    </xf>
    <xf numFmtId="49" fontId="12" fillId="18" borderId="7" xfId="0" applyNumberFormat="1" applyFont="1" applyFill="1" applyBorder="1" applyAlignment="1">
      <alignment horizontal="center" vertical="top"/>
    </xf>
    <xf numFmtId="49" fontId="11" fillId="0" borderId="83" xfId="0" applyNumberFormat="1" applyFont="1" applyBorder="1" applyAlignment="1">
      <alignment horizontal="center" vertical="center" textRotation="90"/>
    </xf>
    <xf numFmtId="49" fontId="11" fillId="0" borderId="96" xfId="0" applyNumberFormat="1" applyFont="1" applyBorder="1" applyAlignment="1">
      <alignment horizontal="center" vertical="center" textRotation="90"/>
    </xf>
    <xf numFmtId="49" fontId="11" fillId="0" borderId="13" xfId="0" applyNumberFormat="1" applyFont="1" applyBorder="1" applyAlignment="1">
      <alignment horizontal="center" vertical="center" textRotation="90"/>
    </xf>
    <xf numFmtId="1" fontId="12" fillId="18" borderId="42" xfId="0" applyNumberFormat="1" applyFont="1" applyFill="1" applyBorder="1" applyAlignment="1">
      <alignment horizontal="left" vertical="center" wrapText="1"/>
    </xf>
    <xf numFmtId="1" fontId="12" fillId="18" borderId="44" xfId="0" applyNumberFormat="1" applyFont="1" applyFill="1" applyBorder="1" applyAlignment="1">
      <alignment horizontal="left" vertical="center" wrapText="1"/>
    </xf>
    <xf numFmtId="1" fontId="12" fillId="18" borderId="73" xfId="0" applyNumberFormat="1" applyFont="1" applyFill="1" applyBorder="1" applyAlignment="1">
      <alignment horizontal="left" vertical="center" wrapText="1"/>
    </xf>
    <xf numFmtId="1" fontId="12" fillId="18" borderId="43" xfId="0" applyNumberFormat="1" applyFont="1" applyFill="1" applyBorder="1" applyAlignment="1">
      <alignment horizontal="left" vertical="center" wrapText="1"/>
    </xf>
    <xf numFmtId="1" fontId="12" fillId="0" borderId="7" xfId="0" applyNumberFormat="1" applyFont="1" applyBorder="1" applyAlignment="1">
      <alignment horizontal="center" vertical="top"/>
    </xf>
    <xf numFmtId="1" fontId="12" fillId="0" borderId="8" xfId="0" applyNumberFormat="1" applyFont="1" applyBorder="1" applyAlignment="1">
      <alignment horizontal="center" vertical="top"/>
    </xf>
    <xf numFmtId="1" fontId="11" fillId="0" borderId="7" xfId="0" applyNumberFormat="1" applyFont="1" applyFill="1" applyBorder="1" applyAlignment="1">
      <alignment horizontal="left" vertical="top" wrapText="1"/>
    </xf>
    <xf numFmtId="164" fontId="11" fillId="22" borderId="21" xfId="0" applyNumberFormat="1" applyFont="1" applyFill="1" applyBorder="1" applyAlignment="1">
      <alignment horizontal="center" vertical="center"/>
    </xf>
    <xf numFmtId="1" fontId="11" fillId="24" borderId="15" xfId="0" applyNumberFormat="1" applyFont="1" applyFill="1" applyBorder="1" applyAlignment="1">
      <alignment horizontal="center" vertical="center" wrapText="1"/>
    </xf>
    <xf numFmtId="1" fontId="11" fillId="24" borderId="8" xfId="0" applyNumberFormat="1" applyFont="1" applyFill="1" applyBorder="1" applyAlignment="1">
      <alignment horizontal="center" vertical="center" wrapText="1"/>
    </xf>
    <xf numFmtId="1" fontId="11" fillId="24" borderId="84" xfId="0" applyNumberFormat="1" applyFont="1" applyFill="1" applyBorder="1" applyAlignment="1">
      <alignment horizontal="center" vertical="center" wrapText="1"/>
    </xf>
    <xf numFmtId="164" fontId="11" fillId="33" borderId="30" xfId="0" applyNumberFormat="1" applyFont="1" applyFill="1" applyBorder="1" applyAlignment="1">
      <alignment horizontal="center" vertical="center" wrapText="1"/>
    </xf>
    <xf numFmtId="164" fontId="11" fillId="33" borderId="31" xfId="0" applyNumberFormat="1" applyFont="1" applyFill="1" applyBorder="1" applyAlignment="1">
      <alignment horizontal="center" vertical="center" wrapText="1"/>
    </xf>
    <xf numFmtId="164" fontId="11" fillId="33" borderId="33" xfId="0" applyNumberFormat="1" applyFont="1" applyFill="1" applyBorder="1" applyAlignment="1">
      <alignment horizontal="center" vertical="center" wrapText="1"/>
    </xf>
    <xf numFmtId="49" fontId="12" fillId="9" borderId="15" xfId="0" applyNumberFormat="1" applyFont="1" applyFill="1" applyBorder="1" applyAlignment="1">
      <alignment horizontal="center" vertical="top"/>
    </xf>
    <xf numFmtId="49" fontId="12" fillId="9" borderId="10" xfId="0" applyNumberFormat="1" applyFont="1" applyFill="1" applyBorder="1" applyAlignment="1">
      <alignment horizontal="center" vertical="top"/>
    </xf>
    <xf numFmtId="49" fontId="12" fillId="18" borderId="15" xfId="0" applyNumberFormat="1" applyFont="1" applyFill="1" applyBorder="1" applyAlignment="1">
      <alignment horizontal="center" vertical="top"/>
    </xf>
    <xf numFmtId="49" fontId="12" fillId="18" borderId="10" xfId="0" applyNumberFormat="1" applyFont="1" applyFill="1" applyBorder="1" applyAlignment="1">
      <alignment horizontal="center" vertical="top"/>
    </xf>
    <xf numFmtId="49" fontId="12" fillId="0" borderId="15" xfId="0" applyNumberFormat="1" applyFont="1" applyFill="1" applyBorder="1" applyAlignment="1">
      <alignment horizontal="center" vertical="top"/>
    </xf>
    <xf numFmtId="49" fontId="12" fillId="0" borderId="10" xfId="0" applyNumberFormat="1" applyFont="1" applyFill="1" applyBorder="1" applyAlignment="1">
      <alignment horizontal="center" vertical="top"/>
    </xf>
    <xf numFmtId="49" fontId="12" fillId="0" borderId="8" xfId="0" applyNumberFormat="1" applyFont="1" applyFill="1" applyBorder="1" applyAlignment="1">
      <alignment horizontal="center" vertical="top"/>
    </xf>
    <xf numFmtId="1" fontId="12" fillId="18" borderId="49" xfId="0" applyNumberFormat="1" applyFont="1" applyFill="1" applyBorder="1" applyAlignment="1">
      <alignment horizontal="left" vertical="center" wrapText="1"/>
    </xf>
    <xf numFmtId="49" fontId="26" fillId="9" borderId="61" xfId="0" applyNumberFormat="1" applyFont="1" applyFill="1" applyBorder="1" applyAlignment="1">
      <alignment horizontal="center" vertical="top"/>
    </xf>
    <xf numFmtId="49" fontId="26" fillId="9" borderId="8" xfId="0" applyNumberFormat="1" applyFont="1" applyFill="1" applyBorder="1" applyAlignment="1">
      <alignment horizontal="center" vertical="top"/>
    </xf>
    <xf numFmtId="1" fontId="11" fillId="0" borderId="83" xfId="0" applyNumberFormat="1" applyFont="1" applyBorder="1" applyAlignment="1">
      <alignment horizontal="center" vertical="center" textRotation="90"/>
    </xf>
    <xf numFmtId="1" fontId="11" fillId="0" borderId="13" xfId="0" applyNumberFormat="1" applyFont="1" applyBorder="1" applyAlignment="1">
      <alignment horizontal="center" vertical="center" textRotation="90"/>
    </xf>
    <xf numFmtId="1" fontId="12" fillId="9" borderId="6" xfId="0" applyNumberFormat="1" applyFont="1" applyFill="1" applyBorder="1" applyAlignment="1">
      <alignment horizontal="center" vertical="top"/>
    </xf>
    <xf numFmtId="164" fontId="12" fillId="9" borderId="49" xfId="0" applyNumberFormat="1" applyFont="1" applyFill="1" applyBorder="1" applyAlignment="1">
      <alignment horizontal="center" vertical="center"/>
    </xf>
    <xf numFmtId="164" fontId="12" fillId="9" borderId="44" xfId="0" applyNumberFormat="1" applyFont="1" applyFill="1" applyBorder="1" applyAlignment="1">
      <alignment horizontal="center" vertical="center"/>
    </xf>
    <xf numFmtId="164" fontId="12" fillId="9" borderId="43" xfId="0" applyNumberFormat="1" applyFont="1" applyFill="1" applyBorder="1" applyAlignment="1">
      <alignment horizontal="center" vertical="center"/>
    </xf>
    <xf numFmtId="164" fontId="11" fillId="22" borderId="78" xfId="0" applyNumberFormat="1" applyFont="1" applyFill="1" applyBorder="1" applyAlignment="1">
      <alignment horizontal="left" vertical="center" wrapText="1"/>
    </xf>
    <xf numFmtId="164" fontId="11" fillId="22" borderId="29" xfId="0" applyNumberFormat="1" applyFont="1" applyFill="1" applyBorder="1" applyAlignment="1">
      <alignment horizontal="left" vertical="center" wrapText="1"/>
    </xf>
    <xf numFmtId="1" fontId="12" fillId="40" borderId="71" xfId="0" applyNumberFormat="1" applyFont="1" applyFill="1" applyBorder="1" applyAlignment="1">
      <alignment horizontal="center" vertical="top"/>
    </xf>
    <xf numFmtId="1" fontId="12" fillId="40" borderId="80" xfId="0" applyNumberFormat="1" applyFont="1" applyFill="1" applyBorder="1" applyAlignment="1">
      <alignment horizontal="center" vertical="top"/>
    </xf>
    <xf numFmtId="1" fontId="12" fillId="40" borderId="8" xfId="0" applyNumberFormat="1" applyFont="1" applyFill="1" applyBorder="1" applyAlignment="1">
      <alignment horizontal="center" vertical="top"/>
    </xf>
    <xf numFmtId="1" fontId="24" fillId="0" borderId="61" xfId="0" applyNumberFormat="1" applyFont="1" applyBorder="1" applyAlignment="1">
      <alignment horizontal="center" vertical="center" textRotation="90"/>
    </xf>
    <xf numFmtId="1" fontId="24" fillId="0" borderId="8" xfId="0" applyNumberFormat="1" applyFont="1" applyBorder="1" applyAlignment="1">
      <alignment horizontal="center" vertical="center" textRotation="90"/>
    </xf>
    <xf numFmtId="49" fontId="12" fillId="9" borderId="71" xfId="0" applyNumberFormat="1" applyFont="1" applyFill="1" applyBorder="1" applyAlignment="1">
      <alignment horizontal="center" vertical="top"/>
    </xf>
    <xf numFmtId="49" fontId="12" fillId="9" borderId="80" xfId="0" applyNumberFormat="1" applyFont="1" applyFill="1" applyBorder="1" applyAlignment="1">
      <alignment horizontal="center" vertical="top"/>
    </xf>
    <xf numFmtId="1" fontId="12" fillId="18" borderId="6" xfId="0" applyNumberFormat="1" applyFont="1" applyFill="1" applyBorder="1" applyAlignment="1">
      <alignment horizontal="center" vertical="top"/>
    </xf>
    <xf numFmtId="1" fontId="12" fillId="18" borderId="69" xfId="0" applyNumberFormat="1" applyFont="1" applyFill="1" applyBorder="1" applyAlignment="1">
      <alignment horizontal="center" vertical="top"/>
    </xf>
    <xf numFmtId="1" fontId="12" fillId="0" borderId="69" xfId="0" applyNumberFormat="1" applyFont="1" applyBorder="1" applyAlignment="1">
      <alignment horizontal="center" vertical="top"/>
    </xf>
    <xf numFmtId="1" fontId="11" fillId="0" borderId="69" xfId="0" applyNumberFormat="1" applyFont="1" applyFill="1" applyBorder="1" applyAlignment="1">
      <alignment horizontal="left" vertical="top" wrapText="1"/>
    </xf>
    <xf numFmtId="1" fontId="12" fillId="18" borderId="74" xfId="0" applyNumberFormat="1" applyFont="1" applyFill="1" applyBorder="1" applyAlignment="1">
      <alignment horizontal="left" vertical="center" wrapText="1"/>
    </xf>
    <xf numFmtId="1" fontId="11" fillId="22" borderId="21" xfId="0" applyNumberFormat="1" applyFont="1" applyFill="1" applyBorder="1" applyAlignment="1">
      <alignment horizontal="left" vertical="top" wrapText="1"/>
    </xf>
    <xf numFmtId="49" fontId="11" fillId="0" borderId="75" xfId="0" applyNumberFormat="1" applyFont="1" applyBorder="1" applyAlignment="1">
      <alignment horizontal="center" vertical="center" textRotation="90"/>
    </xf>
    <xf numFmtId="49" fontId="11" fillId="0" borderId="86" xfId="0" applyNumberFormat="1" applyFont="1" applyBorder="1" applyAlignment="1">
      <alignment horizontal="center" vertical="center" textRotation="90"/>
    </xf>
    <xf numFmtId="49" fontId="11" fillId="0" borderId="76" xfId="0" applyNumberFormat="1" applyFont="1" applyBorder="1" applyAlignment="1">
      <alignment horizontal="center" vertical="center" textRotation="90"/>
    </xf>
    <xf numFmtId="164" fontId="24" fillId="30" borderId="27" xfId="0" applyNumberFormat="1" applyFont="1" applyFill="1" applyBorder="1" applyAlignment="1">
      <alignment horizontal="center" vertical="top"/>
    </xf>
    <xf numFmtId="164" fontId="24" fillId="30" borderId="46" xfId="0" applyNumberFormat="1" applyFont="1" applyFill="1" applyBorder="1" applyAlignment="1">
      <alignment horizontal="center" vertical="top"/>
    </xf>
    <xf numFmtId="164" fontId="24" fillId="30" borderId="90" xfId="0" applyNumberFormat="1" applyFont="1" applyFill="1" applyBorder="1" applyAlignment="1">
      <alignment horizontal="center" vertical="top"/>
    </xf>
    <xf numFmtId="49" fontId="12" fillId="18" borderId="22" xfId="0" applyNumberFormat="1" applyFont="1" applyFill="1" applyBorder="1" applyAlignment="1">
      <alignment horizontal="left" vertical="center"/>
    </xf>
    <xf numFmtId="49" fontId="12" fillId="18" borderId="24" xfId="0" applyNumberFormat="1" applyFont="1" applyFill="1" applyBorder="1" applyAlignment="1">
      <alignment horizontal="left" vertical="center"/>
    </xf>
    <xf numFmtId="49" fontId="12" fillId="18" borderId="23" xfId="0" applyNumberFormat="1" applyFont="1" applyFill="1" applyBorder="1" applyAlignment="1">
      <alignment horizontal="left" vertical="center"/>
    </xf>
    <xf numFmtId="49" fontId="11" fillId="0" borderId="26" xfId="0" applyNumberFormat="1" applyFont="1" applyBorder="1" applyAlignment="1">
      <alignment horizontal="center" vertical="center" textRotation="90"/>
    </xf>
    <xf numFmtId="49" fontId="11" fillId="0" borderId="28" xfId="0" applyNumberFormat="1" applyFont="1" applyBorder="1" applyAlignment="1">
      <alignment horizontal="center" vertical="center" textRotation="90"/>
    </xf>
    <xf numFmtId="49" fontId="11" fillId="0" borderId="29" xfId="0" applyNumberFormat="1" applyFont="1" applyBorder="1" applyAlignment="1">
      <alignment horizontal="center" vertical="center" textRotation="90"/>
    </xf>
    <xf numFmtId="0" fontId="11" fillId="0" borderId="26" xfId="0" applyFont="1" applyBorder="1" applyAlignment="1">
      <alignment horizontal="center" vertical="center"/>
    </xf>
    <xf numFmtId="0" fontId="11" fillId="0" borderId="28" xfId="0" applyFont="1" applyBorder="1" applyAlignment="1">
      <alignment horizontal="center" vertical="center"/>
    </xf>
    <xf numFmtId="0" fontId="11" fillId="0" borderId="29" xfId="0" applyFont="1" applyBorder="1" applyAlignment="1">
      <alignment horizontal="center" vertical="center"/>
    </xf>
    <xf numFmtId="0" fontId="12" fillId="18" borderId="38" xfId="0" applyFont="1" applyFill="1" applyBorder="1" applyAlignment="1">
      <alignment horizontal="right" vertical="center"/>
    </xf>
    <xf numFmtId="0" fontId="12" fillId="18" borderId="39" xfId="0" applyFont="1" applyFill="1" applyBorder="1" applyAlignment="1">
      <alignment horizontal="right" vertical="center"/>
    </xf>
    <xf numFmtId="0" fontId="12" fillId="18" borderId="40" xfId="0" applyFont="1" applyFill="1" applyBorder="1" applyAlignment="1">
      <alignment horizontal="right" vertical="center"/>
    </xf>
    <xf numFmtId="0" fontId="11" fillId="0" borderId="26" xfId="0" applyFont="1" applyBorder="1" applyAlignment="1">
      <alignment horizontal="left" vertical="center" wrapText="1"/>
    </xf>
    <xf numFmtId="0" fontId="11" fillId="0" borderId="29" xfId="0" applyFont="1" applyBorder="1" applyAlignment="1">
      <alignment horizontal="left" vertical="center" wrapText="1"/>
    </xf>
    <xf numFmtId="0" fontId="11" fillId="0" borderId="21" xfId="0" applyFont="1" applyFill="1" applyBorder="1" applyAlignment="1">
      <alignment vertical="top" wrapText="1"/>
    </xf>
    <xf numFmtId="49" fontId="12" fillId="18" borderId="48" xfId="0" applyNumberFormat="1" applyFont="1" applyFill="1" applyBorder="1" applyAlignment="1">
      <alignment horizontal="center" vertical="top"/>
    </xf>
    <xf numFmtId="49" fontId="12" fillId="18" borderId="97" xfId="0" applyNumberFormat="1" applyFont="1" applyFill="1" applyBorder="1" applyAlignment="1">
      <alignment horizontal="center" vertical="top"/>
    </xf>
    <xf numFmtId="49" fontId="11" fillId="0" borderId="48" xfId="0" applyNumberFormat="1" applyFont="1" applyBorder="1" applyAlignment="1">
      <alignment horizontal="center" vertical="center" textRotation="90"/>
    </xf>
    <xf numFmtId="0" fontId="22" fillId="31" borderId="32" xfId="0" applyFont="1" applyFill="1" applyBorder="1" applyAlignment="1">
      <alignment horizontal="center" vertical="center"/>
    </xf>
    <xf numFmtId="0" fontId="22" fillId="31" borderId="63" xfId="0" applyFont="1" applyFill="1" applyBorder="1" applyAlignment="1">
      <alignment horizontal="center" vertical="center"/>
    </xf>
    <xf numFmtId="0" fontId="22" fillId="31" borderId="33" xfId="0" applyFont="1" applyFill="1" applyBorder="1" applyAlignment="1">
      <alignment horizontal="center" vertical="center"/>
    </xf>
    <xf numFmtId="0" fontId="34" fillId="0" borderId="48" xfId="0" applyFont="1" applyFill="1" applyBorder="1" applyAlignment="1">
      <alignment vertical="top" wrapText="1"/>
    </xf>
    <xf numFmtId="0" fontId="34" fillId="0" borderId="97" xfId="0" applyFont="1" applyFill="1" applyBorder="1" applyAlignment="1">
      <alignment vertical="top" wrapText="1"/>
    </xf>
    <xf numFmtId="49" fontId="12" fillId="0" borderId="48" xfId="0" applyNumberFormat="1" applyFont="1" applyBorder="1" applyAlignment="1">
      <alignment horizontal="center" vertical="top"/>
    </xf>
    <xf numFmtId="49" fontId="12" fillId="0" borderId="97" xfId="0" applyNumberFormat="1" applyFont="1" applyBorder="1" applyAlignment="1">
      <alignment horizontal="center" vertical="top"/>
    </xf>
    <xf numFmtId="0" fontId="11" fillId="0" borderId="28" xfId="0" applyFont="1" applyBorder="1" applyAlignment="1">
      <alignment horizontal="left" vertical="center" wrapText="1"/>
    </xf>
    <xf numFmtId="1" fontId="12" fillId="18" borderId="36" xfId="0" applyNumberFormat="1" applyFont="1" applyFill="1" applyBorder="1" applyAlignment="1">
      <alignment horizontal="right" vertical="top"/>
    </xf>
    <xf numFmtId="49" fontId="12" fillId="22" borderId="21" xfId="0" applyNumberFormat="1" applyFont="1" applyFill="1" applyBorder="1" applyAlignment="1">
      <alignment horizontal="center" vertical="top"/>
    </xf>
    <xf numFmtId="0" fontId="11" fillId="0" borderId="26" xfId="0" applyFont="1" applyFill="1" applyBorder="1" applyAlignment="1">
      <alignment horizontal="center" vertical="center"/>
    </xf>
    <xf numFmtId="0" fontId="11" fillId="0" borderId="28" xfId="0" applyFont="1" applyFill="1" applyBorder="1" applyAlignment="1">
      <alignment horizontal="center" vertical="center"/>
    </xf>
    <xf numFmtId="0" fontId="11" fillId="0" borderId="29" xfId="0" applyFont="1" applyFill="1" applyBorder="1" applyAlignment="1">
      <alignment horizontal="center" vertical="center"/>
    </xf>
    <xf numFmtId="49" fontId="12" fillId="43" borderId="21" xfId="0" applyNumberFormat="1" applyFont="1" applyFill="1" applyBorder="1" applyAlignment="1">
      <alignment horizontal="center" vertical="top"/>
    </xf>
    <xf numFmtId="0" fontId="23" fillId="32" borderId="14" xfId="0" applyFont="1" applyFill="1" applyBorder="1" applyAlignment="1">
      <alignment horizontal="center" vertical="center" wrapText="1"/>
    </xf>
    <xf numFmtId="0" fontId="23" fillId="32" borderId="35" xfId="0" applyFont="1" applyFill="1" applyBorder="1" applyAlignment="1">
      <alignment horizontal="center" vertical="center" wrapText="1"/>
    </xf>
    <xf numFmtId="0" fontId="23" fillId="32" borderId="18" xfId="0" applyFont="1" applyFill="1" applyBorder="1" applyAlignment="1">
      <alignment horizontal="center" vertical="center" wrapText="1"/>
    </xf>
    <xf numFmtId="49" fontId="21" fillId="0" borderId="15" xfId="0" applyNumberFormat="1" applyFont="1" applyFill="1" applyBorder="1" applyAlignment="1">
      <alignment horizontal="center" vertical="top"/>
    </xf>
    <xf numFmtId="49" fontId="21" fillId="0" borderId="8" xfId="0" applyNumberFormat="1" applyFont="1" applyFill="1" applyBorder="1" applyAlignment="1">
      <alignment horizontal="center" vertical="top"/>
    </xf>
    <xf numFmtId="0" fontId="23" fillId="0" borderId="15" xfId="0" applyFont="1" applyFill="1" applyBorder="1" applyAlignment="1">
      <alignment horizontal="left" vertical="top" wrapText="1"/>
    </xf>
    <xf numFmtId="0" fontId="23" fillId="0" borderId="8" xfId="0" applyFont="1" applyFill="1" applyBorder="1" applyAlignment="1">
      <alignment horizontal="left" vertical="top" wrapText="1"/>
    </xf>
    <xf numFmtId="0" fontId="12" fillId="29" borderId="22" xfId="0" applyFont="1" applyFill="1" applyBorder="1" applyAlignment="1">
      <alignment horizontal="right" vertical="center"/>
    </xf>
    <xf numFmtId="0" fontId="12" fillId="29" borderId="24" xfId="0" applyFont="1" applyFill="1" applyBorder="1" applyAlignment="1">
      <alignment horizontal="right" vertical="center"/>
    </xf>
    <xf numFmtId="0" fontId="12" fillId="29" borderId="23" xfId="0" applyFont="1" applyFill="1" applyBorder="1" applyAlignment="1">
      <alignment horizontal="right" vertical="center"/>
    </xf>
    <xf numFmtId="0" fontId="12" fillId="27" borderId="22" xfId="0" applyFont="1" applyFill="1" applyBorder="1" applyAlignment="1">
      <alignment horizontal="justify" vertical="center"/>
    </xf>
    <xf numFmtId="0" fontId="12" fillId="27" borderId="24" xfId="0" applyFont="1" applyFill="1" applyBorder="1" applyAlignment="1">
      <alignment horizontal="justify" vertical="center"/>
    </xf>
    <xf numFmtId="0" fontId="12" fillId="27" borderId="23" xfId="0" applyFont="1" applyFill="1" applyBorder="1" applyAlignment="1">
      <alignment horizontal="justify" vertical="center"/>
    </xf>
    <xf numFmtId="0" fontId="11" fillId="0" borderId="22" xfId="0" applyFont="1" applyBorder="1" applyAlignment="1">
      <alignment horizontal="justify" vertical="center" wrapText="1"/>
    </xf>
    <xf numFmtId="0" fontId="22" fillId="0" borderId="24" xfId="0" applyFont="1" applyBorder="1" applyAlignment="1">
      <alignment horizontal="justify" vertical="center" wrapText="1"/>
    </xf>
    <xf numFmtId="0" fontId="22" fillId="0" borderId="23" xfId="0" applyFont="1" applyBorder="1" applyAlignment="1">
      <alignment horizontal="justify" vertical="center" wrapText="1"/>
    </xf>
    <xf numFmtId="0" fontId="11" fillId="0" borderId="22" xfId="0" applyFont="1" applyBorder="1" applyAlignment="1">
      <alignment horizontal="justify" vertical="center"/>
    </xf>
    <xf numFmtId="0" fontId="22" fillId="0" borderId="24" xfId="0" applyFont="1" applyBorder="1" applyAlignment="1">
      <alignment horizontal="justify" vertical="center"/>
    </xf>
    <xf numFmtId="0" fontId="22" fillId="0" borderId="23" xfId="0" applyFont="1" applyBorder="1" applyAlignment="1">
      <alignment horizontal="justify" vertical="center"/>
    </xf>
    <xf numFmtId="49" fontId="12" fillId="20" borderId="32" xfId="0" applyNumberFormat="1" applyFont="1" applyFill="1" applyBorder="1" applyAlignment="1">
      <alignment horizontal="right" vertical="center"/>
    </xf>
    <xf numFmtId="49" fontId="12" fillId="20" borderId="31" xfId="0" applyNumberFormat="1" applyFont="1" applyFill="1" applyBorder="1" applyAlignment="1">
      <alignment horizontal="right" vertical="center"/>
    </xf>
    <xf numFmtId="49" fontId="12" fillId="20" borderId="33" xfId="0" applyNumberFormat="1" applyFont="1" applyFill="1" applyBorder="1" applyAlignment="1">
      <alignment horizontal="right" vertical="center"/>
    </xf>
    <xf numFmtId="0" fontId="12" fillId="20" borderId="58" xfId="0" applyFont="1" applyFill="1" applyBorder="1" applyAlignment="1">
      <alignment horizontal="left" vertical="center"/>
    </xf>
    <xf numFmtId="0" fontId="12" fillId="20" borderId="79" xfId="0" applyFont="1" applyFill="1" applyBorder="1" applyAlignment="1">
      <alignment horizontal="left" vertical="center"/>
    </xf>
    <xf numFmtId="0" fontId="12" fillId="20" borderId="40" xfId="0" applyFont="1" applyFill="1" applyBorder="1" applyAlignment="1">
      <alignment horizontal="left" vertical="center"/>
    </xf>
    <xf numFmtId="1" fontId="12" fillId="9" borderId="14" xfId="0" applyNumberFormat="1" applyFont="1" applyFill="1" applyBorder="1" applyAlignment="1">
      <alignment horizontal="right" vertical="center"/>
    </xf>
    <xf numFmtId="1" fontId="12" fillId="9" borderId="35" xfId="0" applyNumberFormat="1" applyFont="1" applyFill="1" applyBorder="1" applyAlignment="1">
      <alignment horizontal="right" vertical="center"/>
    </xf>
    <xf numFmtId="1" fontId="12" fillId="9" borderId="18" xfId="0" applyNumberFormat="1" applyFont="1" applyFill="1" applyBorder="1" applyAlignment="1">
      <alignment horizontal="right" vertical="center"/>
    </xf>
    <xf numFmtId="0" fontId="22" fillId="20" borderId="32" xfId="0" applyFont="1" applyFill="1" applyBorder="1" applyAlignment="1">
      <alignment horizontal="center" vertical="center"/>
    </xf>
    <xf numFmtId="0" fontId="22" fillId="20" borderId="31" xfId="0" applyFont="1" applyFill="1" applyBorder="1" applyAlignment="1">
      <alignment horizontal="center" vertical="center"/>
    </xf>
    <xf numFmtId="0" fontId="22" fillId="20" borderId="33" xfId="0" applyFont="1" applyFill="1" applyBorder="1" applyAlignment="1">
      <alignment horizontal="center" vertical="center"/>
    </xf>
    <xf numFmtId="0" fontId="11" fillId="0" borderId="21" xfId="0" applyFont="1" applyBorder="1" applyAlignment="1">
      <alignment horizontal="left" vertical="center" wrapText="1"/>
    </xf>
    <xf numFmtId="0" fontId="22" fillId="0" borderId="21" xfId="0" applyFont="1" applyBorder="1" applyAlignment="1">
      <alignment horizontal="left" vertical="center" wrapText="1"/>
    </xf>
    <xf numFmtId="0" fontId="12" fillId="18" borderId="22" xfId="0" applyFont="1" applyFill="1" applyBorder="1" applyAlignment="1">
      <alignment horizontal="right" vertical="center"/>
    </xf>
    <xf numFmtId="0" fontId="12" fillId="18" borderId="24" xfId="0" applyFont="1" applyFill="1" applyBorder="1" applyAlignment="1">
      <alignment horizontal="right" vertical="center"/>
    </xf>
    <xf numFmtId="0" fontId="12" fillId="18" borderId="23" xfId="0" applyFont="1" applyFill="1" applyBorder="1" applyAlignment="1">
      <alignment horizontal="right" vertical="center"/>
    </xf>
    <xf numFmtId="164" fontId="30" fillId="31" borderId="14" xfId="0" applyNumberFormat="1" applyFont="1" applyFill="1" applyBorder="1" applyAlignment="1">
      <alignment horizontal="center" vertical="center"/>
    </xf>
    <xf numFmtId="164" fontId="30" fillId="31" borderId="17" xfId="0" applyNumberFormat="1" applyFont="1" applyFill="1" applyBorder="1" applyAlignment="1">
      <alignment horizontal="center" vertical="center"/>
    </xf>
    <xf numFmtId="164" fontId="30" fillId="31" borderId="18" xfId="0" applyNumberFormat="1" applyFont="1" applyFill="1" applyBorder="1" applyAlignment="1">
      <alignment horizontal="center" vertical="center"/>
    </xf>
    <xf numFmtId="164" fontId="11" fillId="22" borderId="14" xfId="0" applyNumberFormat="1" applyFont="1" applyFill="1" applyBorder="1" applyAlignment="1">
      <alignment horizontal="center" vertical="center"/>
    </xf>
    <xf numFmtId="164" fontId="11" fillId="22" borderId="35" xfId="0" applyNumberFormat="1" applyFont="1" applyFill="1" applyBorder="1" applyAlignment="1">
      <alignment horizontal="center" vertical="center"/>
    </xf>
    <xf numFmtId="164" fontId="11" fillId="22" borderId="54" xfId="0" applyNumberFormat="1" applyFont="1" applyFill="1" applyBorder="1" applyAlignment="1">
      <alignment horizontal="center" vertical="center"/>
    </xf>
    <xf numFmtId="164" fontId="30" fillId="31" borderId="21" xfId="0" applyNumberFormat="1" applyFont="1" applyFill="1" applyBorder="1" applyAlignment="1">
      <alignment horizontal="center" vertical="center"/>
    </xf>
    <xf numFmtId="49" fontId="12" fillId="20" borderId="48" xfId="0" applyNumberFormat="1" applyFont="1" applyFill="1" applyBorder="1" applyAlignment="1">
      <alignment horizontal="center" vertical="top"/>
    </xf>
    <xf numFmtId="49" fontId="12" fillId="20" borderId="97" xfId="0" applyNumberFormat="1" applyFont="1" applyFill="1" applyBorder="1" applyAlignment="1">
      <alignment horizontal="center" vertical="top"/>
    </xf>
    <xf numFmtId="49" fontId="21" fillId="9" borderId="15" xfId="0" applyNumberFormat="1" applyFont="1" applyFill="1" applyBorder="1" applyAlignment="1">
      <alignment horizontal="center" vertical="top"/>
    </xf>
    <xf numFmtId="49" fontId="21" fillId="9" borderId="8" xfId="0" applyNumberFormat="1" applyFont="1" applyFill="1" applyBorder="1" applyAlignment="1">
      <alignment horizontal="center" vertical="top"/>
    </xf>
    <xf numFmtId="1" fontId="11" fillId="22" borderId="15" xfId="0" applyNumberFormat="1" applyFont="1" applyFill="1" applyBorder="1" applyAlignment="1">
      <alignment horizontal="center" vertical="center" wrapText="1"/>
    </xf>
    <xf numFmtId="1" fontId="11" fillId="22" borderId="80" xfId="0" applyNumberFormat="1" applyFont="1" applyFill="1" applyBorder="1" applyAlignment="1">
      <alignment horizontal="center" vertical="center" wrapText="1"/>
    </xf>
    <xf numFmtId="1" fontId="11" fillId="22" borderId="10" xfId="0" applyNumberFormat="1" applyFont="1" applyFill="1" applyBorder="1" applyAlignment="1">
      <alignment horizontal="center" vertical="center" wrapText="1"/>
    </xf>
    <xf numFmtId="1" fontId="11" fillId="22" borderId="8" xfId="0" applyNumberFormat="1" applyFont="1" applyFill="1" applyBorder="1" applyAlignment="1">
      <alignment horizontal="center" vertical="center" wrapText="1"/>
    </xf>
    <xf numFmtId="0" fontId="11" fillId="0" borderId="82" xfId="0" applyFont="1" applyBorder="1" applyAlignment="1">
      <alignment horizontal="center" vertical="center" wrapText="1"/>
    </xf>
    <xf numFmtId="0" fontId="11" fillId="0" borderId="29" xfId="0" applyFont="1" applyBorder="1" applyAlignment="1">
      <alignment horizontal="center" vertical="center" wrapText="1"/>
    </xf>
    <xf numFmtId="0" fontId="11" fillId="0" borderId="82" xfId="0" applyFont="1" applyBorder="1" applyAlignment="1">
      <alignment horizontal="center" vertical="center"/>
    </xf>
    <xf numFmtId="164" fontId="11" fillId="22" borderId="26" xfId="0" applyNumberFormat="1" applyFont="1" applyFill="1" applyBorder="1" applyAlignment="1">
      <alignment horizontal="left" vertical="center" wrapText="1"/>
    </xf>
    <xf numFmtId="164" fontId="11" fillId="22" borderId="28" xfId="0" applyNumberFormat="1" applyFont="1" applyFill="1" applyBorder="1" applyAlignment="1">
      <alignment horizontal="left" vertical="center" wrapText="1"/>
    </xf>
    <xf numFmtId="164" fontId="11" fillId="22" borderId="82" xfId="0" applyNumberFormat="1" applyFont="1" applyFill="1" applyBorder="1" applyAlignment="1">
      <alignment horizontal="left" vertical="center" wrapText="1"/>
    </xf>
    <xf numFmtId="1" fontId="11" fillId="25" borderId="26" xfId="0" applyNumberFormat="1" applyFont="1" applyFill="1" applyBorder="1" applyAlignment="1">
      <alignment horizontal="center" vertical="center"/>
    </xf>
    <xf numFmtId="1" fontId="11" fillId="25" borderId="28" xfId="0" applyNumberFormat="1" applyFont="1" applyFill="1" applyBorder="1" applyAlignment="1">
      <alignment horizontal="center" vertical="center"/>
    </xf>
    <xf numFmtId="1" fontId="11" fillId="0" borderId="75" xfId="0" applyNumberFormat="1" applyFont="1" applyBorder="1" applyAlignment="1">
      <alignment horizontal="center" vertical="center"/>
    </xf>
    <xf numFmtId="1" fontId="11" fillId="0" borderId="86" xfId="0" applyNumberFormat="1" applyFont="1" applyBorder="1" applyAlignment="1">
      <alignment horizontal="center" vertical="center"/>
    </xf>
    <xf numFmtId="1" fontId="11" fillId="0" borderId="76" xfId="0" applyNumberFormat="1" applyFont="1" applyBorder="1" applyAlignment="1">
      <alignment horizontal="center" vertical="center"/>
    </xf>
    <xf numFmtId="164" fontId="11" fillId="28" borderId="26" xfId="0" applyNumberFormat="1" applyFont="1" applyFill="1" applyBorder="1" applyAlignment="1">
      <alignment horizontal="left" vertical="center" wrapText="1"/>
    </xf>
    <xf numFmtId="164" fontId="11" fillId="28" borderId="28" xfId="0" applyNumberFormat="1" applyFont="1" applyFill="1" applyBorder="1" applyAlignment="1">
      <alignment horizontal="left" vertical="center" wrapText="1"/>
    </xf>
    <xf numFmtId="164" fontId="11" fillId="28" borderId="29" xfId="0" applyNumberFormat="1" applyFont="1" applyFill="1" applyBorder="1" applyAlignment="1">
      <alignment horizontal="left" vertical="center" wrapText="1"/>
    </xf>
    <xf numFmtId="164" fontId="26" fillId="31" borderId="13" xfId="0" applyNumberFormat="1" applyFont="1" applyFill="1" applyBorder="1" applyAlignment="1">
      <alignment horizontal="center" vertical="center"/>
    </xf>
    <xf numFmtId="164" fontId="26" fillId="31" borderId="17" xfId="0" applyNumberFormat="1" applyFont="1" applyFill="1" applyBorder="1" applyAlignment="1">
      <alignment horizontal="center" vertical="center"/>
    </xf>
    <xf numFmtId="164" fontId="26" fillId="31" borderId="18" xfId="0" applyNumberFormat="1" applyFont="1" applyFill="1" applyBorder="1" applyAlignment="1">
      <alignment horizontal="center" vertical="center"/>
    </xf>
    <xf numFmtId="1" fontId="11" fillId="0" borderId="15" xfId="0" applyNumberFormat="1" applyFont="1" applyBorder="1" applyAlignment="1">
      <alignment horizontal="center" vertical="center"/>
    </xf>
    <xf numFmtId="1" fontId="11" fillId="0" borderId="65" xfId="0" applyNumberFormat="1" applyFont="1" applyBorder="1" applyAlignment="1">
      <alignment horizontal="center" vertical="center"/>
    </xf>
    <xf numFmtId="1" fontId="11" fillId="0" borderId="10" xfId="0" applyNumberFormat="1" applyFont="1" applyBorder="1" applyAlignment="1">
      <alignment horizontal="center" vertical="center"/>
    </xf>
    <xf numFmtId="49" fontId="11" fillId="0" borderId="16" xfId="0" applyNumberFormat="1" applyFont="1" applyBorder="1" applyAlignment="1">
      <alignment horizontal="center" vertical="center" textRotation="90"/>
    </xf>
    <xf numFmtId="49" fontId="11" fillId="0" borderId="70" xfId="0" applyNumberFormat="1" applyFont="1" applyBorder="1" applyAlignment="1">
      <alignment horizontal="center" vertical="center" textRotation="90"/>
    </xf>
    <xf numFmtId="1" fontId="24" fillId="0" borderId="7" xfId="0" applyNumberFormat="1" applyFont="1" applyBorder="1" applyAlignment="1">
      <alignment horizontal="center" vertical="center" textRotation="90" wrapText="1"/>
    </xf>
    <xf numFmtId="1" fontId="24" fillId="0" borderId="80" xfId="0" applyNumberFormat="1" applyFont="1" applyBorder="1" applyAlignment="1">
      <alignment horizontal="center" vertical="center" textRotation="90" wrapText="1"/>
    </xf>
    <xf numFmtId="1" fontId="24" fillId="0" borderId="10" xfId="0" applyNumberFormat="1" applyFont="1" applyBorder="1" applyAlignment="1">
      <alignment horizontal="center" vertical="center" textRotation="90" wrapText="1"/>
    </xf>
    <xf numFmtId="1" fontId="24" fillId="0" borderId="95" xfId="0" applyNumberFormat="1" applyFont="1" applyBorder="1" applyAlignment="1">
      <alignment horizontal="center" vertical="center" textRotation="90" wrapText="1"/>
    </xf>
    <xf numFmtId="1" fontId="24" fillId="0" borderId="8" xfId="0" applyNumberFormat="1" applyFont="1" applyBorder="1" applyAlignment="1">
      <alignment horizontal="center" vertical="center" textRotation="90" wrapText="1"/>
    </xf>
    <xf numFmtId="49" fontId="24" fillId="0" borderId="6" xfId="0" applyNumberFormat="1" applyFont="1" applyBorder="1" applyAlignment="1">
      <alignment horizontal="center" vertical="center" textRotation="90"/>
    </xf>
    <xf numFmtId="49" fontId="24" fillId="0" borderId="70" xfId="0" applyNumberFormat="1" applyFont="1" applyBorder="1" applyAlignment="1">
      <alignment horizontal="center" vertical="center" textRotation="90"/>
    </xf>
    <xf numFmtId="49" fontId="24" fillId="0" borderId="16" xfId="0" applyNumberFormat="1" applyFont="1" applyBorder="1" applyAlignment="1">
      <alignment horizontal="center" vertical="center" textRotation="90"/>
    </xf>
    <xf numFmtId="1" fontId="11" fillId="25" borderId="21" xfId="0" applyNumberFormat="1" applyFont="1" applyFill="1" applyBorder="1" applyAlignment="1">
      <alignment horizontal="center" vertical="center"/>
    </xf>
    <xf numFmtId="1" fontId="11" fillId="25" borderId="48" xfId="0" applyNumberFormat="1" applyFont="1" applyFill="1" applyBorder="1" applyAlignment="1">
      <alignment horizontal="center" vertical="center"/>
    </xf>
    <xf numFmtId="49" fontId="26" fillId="9" borderId="69" xfId="0" applyNumberFormat="1" applyFont="1" applyFill="1" applyBorder="1" applyAlignment="1">
      <alignment horizontal="center" vertical="top"/>
    </xf>
    <xf numFmtId="49" fontId="26" fillId="9" borderId="16" xfId="0" applyNumberFormat="1" applyFont="1" applyFill="1" applyBorder="1" applyAlignment="1">
      <alignment horizontal="center" vertical="top"/>
    </xf>
    <xf numFmtId="1" fontId="11" fillId="22" borderId="15" xfId="0" applyNumberFormat="1" applyFont="1" applyFill="1" applyBorder="1" applyAlignment="1">
      <alignment horizontal="left" vertical="top" wrapText="1"/>
    </xf>
    <xf numFmtId="1" fontId="11" fillId="22" borderId="10" xfId="0" applyNumberFormat="1" applyFont="1" applyFill="1" applyBorder="1" applyAlignment="1">
      <alignment horizontal="left" vertical="top" wrapText="1"/>
    </xf>
    <xf numFmtId="164" fontId="26" fillId="31" borderId="9" xfId="0" applyNumberFormat="1" applyFont="1" applyFill="1" applyBorder="1" applyAlignment="1">
      <alignment horizontal="center" vertical="center"/>
    </xf>
    <xf numFmtId="1" fontId="11" fillId="0" borderId="78" xfId="0" applyNumberFormat="1" applyFont="1" applyBorder="1" applyAlignment="1">
      <alignment horizontal="center" vertical="center"/>
    </xf>
    <xf numFmtId="1" fontId="11" fillId="0" borderId="28" xfId="0" applyNumberFormat="1" applyFont="1" applyBorder="1" applyAlignment="1">
      <alignment horizontal="center" vertical="center"/>
    </xf>
    <xf numFmtId="1" fontId="11" fillId="0" borderId="59" xfId="0" applyNumberFormat="1" applyFont="1" applyBorder="1" applyAlignment="1">
      <alignment horizontal="center" vertical="center"/>
    </xf>
    <xf numFmtId="164" fontId="12" fillId="31" borderId="21" xfId="0" applyNumberFormat="1" applyFont="1" applyFill="1" applyBorder="1" applyAlignment="1">
      <alignment horizontal="center" vertical="center"/>
    </xf>
    <xf numFmtId="1" fontId="12" fillId="0" borderId="16" xfId="0" applyNumberFormat="1" applyFont="1" applyBorder="1" applyAlignment="1">
      <alignment horizontal="center" vertical="top"/>
    </xf>
    <xf numFmtId="1" fontId="11" fillId="0" borderId="16" xfId="0" applyNumberFormat="1" applyFont="1" applyFill="1" applyBorder="1" applyAlignment="1">
      <alignment horizontal="left" vertical="top" wrapText="1"/>
    </xf>
    <xf numFmtId="49" fontId="11" fillId="0" borderId="6" xfId="0" applyNumberFormat="1" applyFont="1" applyBorder="1" applyAlignment="1">
      <alignment horizontal="center" vertical="center" textRotation="90" wrapText="1"/>
    </xf>
    <xf numFmtId="49" fontId="11" fillId="0" borderId="16" xfId="0" applyNumberFormat="1" applyFont="1" applyBorder="1" applyAlignment="1">
      <alignment horizontal="center" vertical="center" textRotation="90" wrapText="1"/>
    </xf>
    <xf numFmtId="0" fontId="12" fillId="0" borderId="26" xfId="0" applyFont="1" applyFill="1" applyBorder="1" applyAlignment="1">
      <alignment horizontal="center" vertical="center" wrapText="1"/>
    </xf>
    <xf numFmtId="0" fontId="12" fillId="0" borderId="28" xfId="0" applyFont="1" applyFill="1" applyBorder="1" applyAlignment="1">
      <alignment horizontal="center" vertical="center" wrapText="1"/>
    </xf>
    <xf numFmtId="0" fontId="12" fillId="0" borderId="29" xfId="0" applyFont="1" applyFill="1" applyBorder="1" applyAlignment="1">
      <alignment horizontal="center" vertical="center" wrapText="1"/>
    </xf>
    <xf numFmtId="1" fontId="24" fillId="0" borderId="71" xfId="0" applyNumberFormat="1" applyFont="1" applyBorder="1" applyAlignment="1">
      <alignment horizontal="center" vertical="center" textRotation="90" wrapText="1"/>
    </xf>
    <xf numFmtId="49" fontId="24" fillId="0" borderId="21" xfId="0" applyNumberFormat="1" applyFont="1" applyBorder="1" applyAlignment="1">
      <alignment horizontal="center" vertical="center" textRotation="90" wrapText="1"/>
    </xf>
    <xf numFmtId="0" fontId="11" fillId="0" borderId="48" xfId="0" applyNumberFormat="1" applyFont="1" applyFill="1" applyBorder="1" applyAlignment="1">
      <alignment horizontal="center" vertical="center" wrapText="1"/>
    </xf>
    <xf numFmtId="0" fontId="11" fillId="0" borderId="29" xfId="0" applyNumberFormat="1" applyFont="1" applyFill="1" applyBorder="1" applyAlignment="1">
      <alignment horizontal="center" vertical="center" wrapText="1"/>
    </xf>
    <xf numFmtId="164" fontId="11" fillId="24" borderId="82" xfId="0" applyNumberFormat="1" applyFont="1" applyFill="1" applyBorder="1" applyAlignment="1">
      <alignment horizontal="left" vertical="center" wrapText="1"/>
    </xf>
    <xf numFmtId="164" fontId="11" fillId="24" borderId="97" xfId="0" applyNumberFormat="1" applyFont="1" applyFill="1" applyBorder="1" applyAlignment="1">
      <alignment horizontal="left" vertical="center" wrapText="1"/>
    </xf>
    <xf numFmtId="164" fontId="25" fillId="35" borderId="22" xfId="0" applyNumberFormat="1" applyFont="1" applyFill="1" applyBorder="1" applyAlignment="1">
      <alignment horizontal="center" vertical="center" wrapText="1"/>
    </xf>
    <xf numFmtId="164" fontId="25" fillId="35" borderId="24" xfId="0" applyNumberFormat="1" applyFont="1" applyFill="1" applyBorder="1" applyAlignment="1">
      <alignment horizontal="center" vertical="center" wrapText="1"/>
    </xf>
    <xf numFmtId="164" fontId="25" fillId="35" borderId="23" xfId="0" applyNumberFormat="1" applyFont="1" applyFill="1" applyBorder="1" applyAlignment="1">
      <alignment horizontal="center" vertical="center" wrapText="1"/>
    </xf>
    <xf numFmtId="49" fontId="24" fillId="0" borderId="5" xfId="0" applyNumberFormat="1" applyFont="1" applyBorder="1" applyAlignment="1">
      <alignment horizontal="center" vertical="center" textRotation="90" wrapText="1"/>
    </xf>
    <xf numFmtId="0" fontId="11" fillId="0" borderId="21" xfId="0" applyNumberFormat="1" applyFont="1" applyFill="1" applyBorder="1" applyAlignment="1">
      <alignment horizontal="center" vertical="center" wrapText="1"/>
    </xf>
    <xf numFmtId="164" fontId="12" fillId="26" borderId="26" xfId="0" applyNumberFormat="1" applyFont="1" applyFill="1" applyBorder="1" applyAlignment="1">
      <alignment horizontal="center" vertical="center"/>
    </xf>
    <xf numFmtId="164" fontId="12" fillId="26" borderId="29" xfId="0" applyNumberFormat="1" applyFont="1" applyFill="1" applyBorder="1" applyAlignment="1">
      <alignment horizontal="center" vertical="center"/>
    </xf>
    <xf numFmtId="1" fontId="11" fillId="0" borderId="26" xfId="0" applyNumberFormat="1" applyFont="1" applyFill="1" applyBorder="1" applyAlignment="1">
      <alignment horizontal="center" vertical="center" wrapText="1"/>
    </xf>
    <xf numFmtId="1" fontId="11" fillId="0" borderId="29" xfId="0" applyNumberFormat="1" applyFont="1" applyFill="1" applyBorder="1" applyAlignment="1">
      <alignment horizontal="center" vertical="center" wrapText="1"/>
    </xf>
    <xf numFmtId="1" fontId="11" fillId="0" borderId="48" xfId="0" applyNumberFormat="1" applyFont="1" applyFill="1" applyBorder="1" applyAlignment="1">
      <alignment horizontal="center" vertical="center"/>
    </xf>
    <xf numFmtId="1" fontId="11" fillId="0" borderId="29" xfId="0" applyNumberFormat="1" applyFont="1" applyFill="1" applyBorder="1" applyAlignment="1">
      <alignment horizontal="center" vertical="center"/>
    </xf>
    <xf numFmtId="164" fontId="11" fillId="0" borderId="48" xfId="0" applyNumberFormat="1" applyFont="1" applyFill="1" applyBorder="1" applyAlignment="1">
      <alignment horizontal="left" vertical="center" wrapText="1"/>
    </xf>
    <xf numFmtId="164" fontId="11" fillId="0" borderId="29" xfId="0" applyNumberFormat="1" applyFont="1" applyFill="1" applyBorder="1" applyAlignment="1">
      <alignment horizontal="left" vertical="center" wrapText="1"/>
    </xf>
    <xf numFmtId="164" fontId="12" fillId="0" borderId="48" xfId="0" applyNumberFormat="1" applyFont="1" applyFill="1" applyBorder="1" applyAlignment="1">
      <alignment horizontal="center" vertical="center"/>
    </xf>
    <xf numFmtId="164" fontId="12" fillId="0" borderId="29" xfId="0" applyNumberFormat="1" applyFont="1" applyFill="1" applyBorder="1" applyAlignment="1">
      <alignment horizontal="center" vertical="center"/>
    </xf>
    <xf numFmtId="164" fontId="25" fillId="35" borderId="21" xfId="0" applyNumberFormat="1" applyFont="1" applyFill="1" applyBorder="1" applyAlignment="1">
      <alignment horizontal="center" vertical="center" wrapText="1"/>
    </xf>
    <xf numFmtId="164" fontId="11" fillId="24" borderId="21" xfId="0" applyNumberFormat="1" applyFont="1" applyFill="1" applyBorder="1" applyAlignment="1">
      <alignment horizontal="center" vertical="center" wrapText="1"/>
    </xf>
    <xf numFmtId="164" fontId="11" fillId="24" borderId="21" xfId="0" applyNumberFormat="1" applyFont="1" applyFill="1" applyBorder="1" applyAlignment="1">
      <alignment horizontal="left" vertical="center" wrapText="1"/>
    </xf>
    <xf numFmtId="164" fontId="25" fillId="35" borderId="32" xfId="0" applyNumberFormat="1" applyFont="1" applyFill="1" applyBorder="1" applyAlignment="1">
      <alignment horizontal="center" vertical="center" wrapText="1"/>
    </xf>
    <xf numFmtId="164" fontId="25" fillId="35" borderId="31" xfId="0" applyNumberFormat="1" applyFont="1" applyFill="1" applyBorder="1" applyAlignment="1">
      <alignment horizontal="center" vertical="center" wrapText="1"/>
    </xf>
    <xf numFmtId="164" fontId="25" fillId="35" borderId="33" xfId="0" applyNumberFormat="1" applyFont="1" applyFill="1" applyBorder="1" applyAlignment="1">
      <alignment horizontal="center" vertical="center" wrapText="1"/>
    </xf>
    <xf numFmtId="164" fontId="11" fillId="0" borderId="26" xfId="0" applyNumberFormat="1" applyFont="1" applyFill="1" applyBorder="1" applyAlignment="1">
      <alignment horizontal="left" vertical="center" wrapText="1"/>
    </xf>
    <xf numFmtId="1" fontId="11" fillId="0" borderId="21" xfId="0" applyNumberFormat="1" applyFont="1" applyFill="1" applyBorder="1" applyAlignment="1">
      <alignment horizontal="center" vertical="center" shrinkToFit="1"/>
    </xf>
    <xf numFmtId="164" fontId="25" fillId="30" borderId="22" xfId="0" applyNumberFormat="1" applyFont="1" applyFill="1" applyBorder="1" applyAlignment="1">
      <alignment horizontal="center" vertical="center" wrapText="1"/>
    </xf>
    <xf numFmtId="164" fontId="25" fillId="30" borderId="24" xfId="0" applyNumberFormat="1" applyFont="1" applyFill="1" applyBorder="1" applyAlignment="1">
      <alignment horizontal="center" vertical="center" wrapText="1"/>
    </xf>
    <xf numFmtId="164" fontId="25" fillId="30" borderId="23" xfId="0" applyNumberFormat="1" applyFont="1" applyFill="1" applyBorder="1" applyAlignment="1">
      <alignment horizontal="center" vertical="center" wrapText="1"/>
    </xf>
    <xf numFmtId="164" fontId="11" fillId="24" borderId="26" xfId="0" applyNumberFormat="1" applyFont="1" applyFill="1" applyBorder="1" applyAlignment="1">
      <alignment horizontal="left" vertical="center" wrapText="1"/>
    </xf>
    <xf numFmtId="164" fontId="11" fillId="24" borderId="28" xfId="0" applyNumberFormat="1" applyFont="1" applyFill="1" applyBorder="1" applyAlignment="1">
      <alignment horizontal="left" vertical="center" wrapText="1"/>
    </xf>
    <xf numFmtId="164" fontId="11" fillId="24" borderId="29" xfId="0" applyNumberFormat="1" applyFont="1" applyFill="1" applyBorder="1" applyAlignment="1">
      <alignment horizontal="left" vertical="center" wrapText="1"/>
    </xf>
    <xf numFmtId="1" fontId="11" fillId="0" borderId="28" xfId="0" applyNumberFormat="1" applyFont="1" applyFill="1" applyBorder="1" applyAlignment="1">
      <alignment horizontal="center" vertical="center" wrapText="1"/>
    </xf>
    <xf numFmtId="164" fontId="25" fillId="0" borderId="26" xfId="0" applyNumberFormat="1" applyFont="1" applyFill="1" applyBorder="1" applyAlignment="1">
      <alignment horizontal="center" vertical="center" wrapText="1"/>
    </xf>
    <xf numFmtId="164" fontId="25" fillId="0" borderId="28" xfId="0" applyNumberFormat="1" applyFont="1" applyFill="1" applyBorder="1" applyAlignment="1">
      <alignment horizontal="center" vertical="center" wrapText="1"/>
    </xf>
    <xf numFmtId="164" fontId="25" fillId="0" borderId="29" xfId="0" applyNumberFormat="1" applyFont="1" applyFill="1" applyBorder="1" applyAlignment="1">
      <alignment horizontal="center" vertical="center" wrapText="1"/>
    </xf>
    <xf numFmtId="0" fontId="0" fillId="0" borderId="21" xfId="0" applyBorder="1" applyAlignment="1">
      <alignment horizontal="center" vertical="center" textRotation="90" wrapText="1"/>
    </xf>
    <xf numFmtId="0" fontId="0" fillId="0" borderId="29" xfId="0" applyBorder="1" applyAlignment="1">
      <alignment horizontal="center" vertical="center" textRotation="90" wrapText="1"/>
    </xf>
    <xf numFmtId="49" fontId="11" fillId="0" borderId="69" xfId="0" applyNumberFormat="1" applyFont="1" applyBorder="1" applyAlignment="1">
      <alignment horizontal="center" vertical="center" textRotation="90" wrapText="1"/>
    </xf>
    <xf numFmtId="1" fontId="12" fillId="18" borderId="13" xfId="0" applyNumberFormat="1" applyFont="1" applyFill="1" applyBorder="1" applyAlignment="1">
      <alignment horizontal="right" vertical="center"/>
    </xf>
    <xf numFmtId="1" fontId="12" fillId="18" borderId="36" xfId="0" applyNumberFormat="1" applyFont="1" applyFill="1" applyBorder="1" applyAlignment="1">
      <alignment horizontal="right" vertical="center"/>
    </xf>
    <xf numFmtId="1" fontId="12" fillId="18" borderId="37" xfId="0" applyNumberFormat="1" applyFont="1" applyFill="1" applyBorder="1" applyAlignment="1">
      <alignment horizontal="right" vertical="center"/>
    </xf>
    <xf numFmtId="164" fontId="12" fillId="31" borderId="83" xfId="0" applyNumberFormat="1" applyFont="1" applyFill="1" applyBorder="1" applyAlignment="1">
      <alignment horizontal="center" vertical="center"/>
    </xf>
    <xf numFmtId="164" fontId="12" fillId="31" borderId="73" xfId="0" applyNumberFormat="1" applyFont="1" applyFill="1" applyBorder="1" applyAlignment="1">
      <alignment horizontal="center" vertical="center"/>
    </xf>
    <xf numFmtId="164" fontId="12" fillId="31" borderId="74" xfId="0" applyNumberFormat="1" applyFont="1" applyFill="1" applyBorder="1" applyAlignment="1">
      <alignment horizontal="center" vertical="center"/>
    </xf>
    <xf numFmtId="164" fontId="24" fillId="19" borderId="15" xfId="0" applyNumberFormat="1" applyFont="1" applyFill="1" applyBorder="1" applyAlignment="1">
      <alignment horizontal="left" vertical="center" wrapText="1"/>
    </xf>
    <xf numFmtId="164" fontId="24" fillId="19" borderId="8" xfId="0" applyNumberFormat="1" applyFont="1" applyFill="1" applyBorder="1" applyAlignment="1">
      <alignment horizontal="left" vertical="center" wrapText="1"/>
    </xf>
    <xf numFmtId="164" fontId="12" fillId="31" borderId="9" xfId="0" applyNumberFormat="1" applyFont="1" applyFill="1" applyBorder="1" applyAlignment="1">
      <alignment horizontal="center" vertical="center"/>
    </xf>
    <xf numFmtId="164" fontId="12" fillId="31" borderId="0" xfId="0" applyNumberFormat="1" applyFont="1" applyFill="1" applyBorder="1" applyAlignment="1">
      <alignment horizontal="center" vertical="center"/>
    </xf>
    <xf numFmtId="164" fontId="12" fillId="31" borderId="25" xfId="0" applyNumberFormat="1" applyFont="1" applyFill="1" applyBorder="1" applyAlignment="1">
      <alignment horizontal="center" vertical="center"/>
    </xf>
    <xf numFmtId="0" fontId="24" fillId="0" borderId="48" xfId="0" applyFont="1" applyFill="1" applyBorder="1" applyAlignment="1">
      <alignment horizontal="center" vertical="center" wrapText="1"/>
    </xf>
    <xf numFmtId="0" fontId="0" fillId="0" borderId="29" xfId="0" applyFont="1" applyBorder="1" applyAlignment="1">
      <alignment horizontal="left" vertical="top" wrapText="1"/>
    </xf>
    <xf numFmtId="1" fontId="12" fillId="18" borderId="36" xfId="0" applyNumberFormat="1" applyFont="1" applyFill="1" applyBorder="1" applyAlignment="1">
      <alignment horizontal="left" vertical="center" wrapText="1"/>
    </xf>
    <xf numFmtId="1" fontId="12" fillId="18" borderId="37" xfId="0" applyNumberFormat="1" applyFont="1" applyFill="1" applyBorder="1" applyAlignment="1">
      <alignment horizontal="left" vertical="center" wrapText="1"/>
    </xf>
    <xf numFmtId="164" fontId="11" fillId="22" borderId="48" xfId="0" applyNumberFormat="1" applyFont="1" applyFill="1" applyBorder="1" applyAlignment="1">
      <alignment horizontal="left" vertical="center" wrapText="1"/>
    </xf>
    <xf numFmtId="164" fontId="11" fillId="45" borderId="22" xfId="0" applyNumberFormat="1" applyFont="1" applyFill="1" applyBorder="1" applyAlignment="1">
      <alignment horizontal="center" vertical="center" wrapText="1"/>
    </xf>
    <xf numFmtId="164" fontId="11" fillId="45" borderId="24" xfId="0" applyNumberFormat="1" applyFont="1" applyFill="1" applyBorder="1" applyAlignment="1">
      <alignment horizontal="center" vertical="center" wrapText="1"/>
    </xf>
    <xf numFmtId="164" fontId="11" fillId="45" borderId="23" xfId="0" applyNumberFormat="1" applyFont="1" applyFill="1" applyBorder="1" applyAlignment="1">
      <alignment horizontal="center" vertical="center" wrapText="1"/>
    </xf>
    <xf numFmtId="164" fontId="11" fillId="0" borderId="26" xfId="0" applyNumberFormat="1" applyFont="1" applyFill="1" applyBorder="1" applyAlignment="1">
      <alignment horizontal="center" vertical="center" wrapText="1"/>
    </xf>
    <xf numFmtId="164" fontId="11" fillId="0" borderId="29" xfId="0" applyNumberFormat="1" applyFont="1" applyFill="1" applyBorder="1" applyAlignment="1">
      <alignment horizontal="center" vertical="center" wrapText="1"/>
    </xf>
    <xf numFmtId="49" fontId="11" fillId="0" borderId="7" xfId="0" applyNumberFormat="1" applyFont="1" applyBorder="1" applyAlignment="1">
      <alignment horizontal="center" vertical="center" textRotation="90"/>
    </xf>
    <xf numFmtId="1" fontId="12" fillId="0" borderId="69" xfId="0" applyNumberFormat="1" applyFont="1" applyFill="1" applyBorder="1" applyAlignment="1">
      <alignment horizontal="center" vertical="top"/>
    </xf>
    <xf numFmtId="49" fontId="11" fillId="0" borderId="69" xfId="0" applyNumberFormat="1" applyFont="1" applyBorder="1" applyAlignment="1">
      <alignment horizontal="center" vertical="center" textRotation="90"/>
    </xf>
    <xf numFmtId="164" fontId="24" fillId="22" borderId="91" xfId="0" applyNumberFormat="1" applyFont="1" applyFill="1" applyBorder="1" applyAlignment="1">
      <alignment horizontal="center" vertical="center"/>
    </xf>
    <xf numFmtId="164" fontId="24" fillId="22" borderId="93" xfId="0" applyNumberFormat="1" applyFont="1" applyFill="1" applyBorder="1" applyAlignment="1">
      <alignment horizontal="center" vertical="center"/>
    </xf>
    <xf numFmtId="164" fontId="24" fillId="22" borderId="90" xfId="0" applyNumberFormat="1" applyFont="1" applyFill="1" applyBorder="1" applyAlignment="1">
      <alignment horizontal="center" vertical="center"/>
    </xf>
    <xf numFmtId="164" fontId="24" fillId="22" borderId="53" xfId="0" applyNumberFormat="1" applyFont="1" applyFill="1" applyBorder="1" applyAlignment="1">
      <alignment horizontal="center" vertical="center"/>
    </xf>
    <xf numFmtId="164" fontId="24" fillId="22" borderId="34" xfId="0" applyNumberFormat="1" applyFont="1" applyFill="1" applyBorder="1" applyAlignment="1">
      <alignment horizontal="center" vertical="center"/>
    </xf>
    <xf numFmtId="164" fontId="24" fillId="22" borderId="94" xfId="0" applyNumberFormat="1" applyFont="1" applyFill="1" applyBorder="1" applyAlignment="1">
      <alignment horizontal="center" vertical="center"/>
    </xf>
    <xf numFmtId="164" fontId="11" fillId="26" borderId="15" xfId="0" applyNumberFormat="1" applyFont="1" applyFill="1" applyBorder="1" applyAlignment="1">
      <alignment horizontal="left" vertical="center" wrapText="1"/>
    </xf>
    <xf numFmtId="164" fontId="11" fillId="26" borderId="8" xfId="0" applyNumberFormat="1" applyFont="1" applyFill="1" applyBorder="1" applyAlignment="1">
      <alignment horizontal="left" vertical="center" wrapText="1"/>
    </xf>
    <xf numFmtId="0" fontId="24" fillId="0" borderId="6" xfId="0" applyFont="1" applyFill="1" applyBorder="1" applyAlignment="1">
      <alignment horizontal="left" vertical="top" wrapText="1"/>
    </xf>
    <xf numFmtId="1" fontId="11" fillId="0" borderId="82" xfId="0" applyNumberFormat="1" applyFont="1" applyBorder="1" applyAlignment="1">
      <alignment horizontal="center" vertical="center" wrapText="1"/>
    </xf>
    <xf numFmtId="1" fontId="11" fillId="0" borderId="29" xfId="0" applyNumberFormat="1" applyFont="1" applyBorder="1" applyAlignment="1">
      <alignment horizontal="center" vertical="center" wrapText="1"/>
    </xf>
    <xf numFmtId="164" fontId="12" fillId="31" borderId="72" xfId="0" applyNumberFormat="1" applyFont="1" applyFill="1" applyBorder="1" applyAlignment="1">
      <alignment horizontal="center" vertical="center"/>
    </xf>
    <xf numFmtId="164" fontId="26" fillId="31" borderId="49" xfId="0" applyNumberFormat="1" applyFont="1" applyFill="1" applyBorder="1" applyAlignment="1">
      <alignment horizontal="center" vertical="center"/>
    </xf>
    <xf numFmtId="164" fontId="26" fillId="31" borderId="44" xfId="0" applyNumberFormat="1" applyFont="1" applyFill="1" applyBorder="1" applyAlignment="1">
      <alignment horizontal="center" vertical="center"/>
    </xf>
    <xf numFmtId="164" fontId="26" fillId="31" borderId="43" xfId="0" applyNumberFormat="1" applyFont="1" applyFill="1" applyBorder="1" applyAlignment="1">
      <alignment horizontal="center" vertical="center"/>
    </xf>
    <xf numFmtId="164" fontId="11" fillId="22" borderId="61" xfId="0" applyNumberFormat="1" applyFont="1" applyFill="1" applyBorder="1" applyAlignment="1">
      <alignment horizontal="left" vertical="center" wrapText="1"/>
    </xf>
    <xf numFmtId="164" fontId="11" fillId="22" borderId="80" xfId="0" applyNumberFormat="1" applyFont="1" applyFill="1" applyBorder="1" applyAlignment="1">
      <alignment horizontal="left" vertical="center" wrapText="1"/>
    </xf>
    <xf numFmtId="164" fontId="11" fillId="22" borderId="10" xfId="0" applyNumberFormat="1" applyFont="1" applyFill="1" applyBorder="1" applyAlignment="1">
      <alignment horizontal="left" vertical="center" wrapText="1"/>
    </xf>
    <xf numFmtId="164" fontId="11" fillId="22" borderId="8" xfId="0" applyNumberFormat="1" applyFont="1" applyFill="1" applyBorder="1" applyAlignment="1">
      <alignment horizontal="left" vertical="center" wrapText="1"/>
    </xf>
    <xf numFmtId="164" fontId="11" fillId="22" borderId="84" xfId="0" applyNumberFormat="1" applyFont="1" applyFill="1" applyBorder="1" applyAlignment="1">
      <alignment horizontal="left" vertical="center" wrapText="1"/>
    </xf>
    <xf numFmtId="164" fontId="12" fillId="18" borderId="21" xfId="0" applyNumberFormat="1" applyFont="1" applyFill="1" applyBorder="1" applyAlignment="1">
      <alignment horizontal="center" vertical="center"/>
    </xf>
    <xf numFmtId="164" fontId="26" fillId="31" borderId="96" xfId="0" applyNumberFormat="1" applyFont="1" applyFill="1" applyBorder="1" applyAlignment="1">
      <alignment horizontal="center" vertical="center"/>
    </xf>
    <xf numFmtId="164" fontId="26" fillId="31" borderId="0" xfId="0" applyNumberFormat="1" applyFont="1" applyFill="1" applyBorder="1" applyAlignment="1">
      <alignment horizontal="center" vertical="center"/>
    </xf>
    <xf numFmtId="164" fontId="26" fillId="31" borderId="25" xfId="0" applyNumberFormat="1" applyFont="1" applyFill="1" applyBorder="1" applyAlignment="1">
      <alignment horizontal="center" vertical="center"/>
    </xf>
    <xf numFmtId="49" fontId="11" fillId="0" borderId="26" xfId="0" applyNumberFormat="1" applyFont="1" applyBorder="1" applyAlignment="1">
      <alignment horizontal="center" vertical="center" textRotation="90" wrapText="1"/>
    </xf>
    <xf numFmtId="49" fontId="11" fillId="0" borderId="28" xfId="0" applyNumberFormat="1" applyFont="1" applyBorder="1" applyAlignment="1">
      <alignment horizontal="center" vertical="center" textRotation="90" wrapText="1"/>
    </xf>
    <xf numFmtId="49" fontId="11" fillId="0" borderId="29" xfId="0" applyNumberFormat="1" applyFont="1" applyBorder="1" applyAlignment="1">
      <alignment horizontal="center" vertical="center" textRotation="90" wrapText="1"/>
    </xf>
    <xf numFmtId="0" fontId="13" fillId="0" borderId="21" xfId="0" applyFont="1" applyBorder="1" applyAlignment="1">
      <alignment horizontal="center" vertical="center"/>
    </xf>
    <xf numFmtId="164" fontId="11" fillId="22" borderId="26" xfId="0" applyNumberFormat="1" applyFont="1" applyFill="1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14" fontId="11" fillId="0" borderId="0" xfId="0" applyNumberFormat="1" applyFont="1" applyAlignment="1">
      <alignment horizontal="left" vertical="center"/>
    </xf>
    <xf numFmtId="164" fontId="11" fillId="0" borderId="21" xfId="0" applyNumberFormat="1" applyFont="1" applyFill="1" applyBorder="1" applyAlignment="1">
      <alignment horizontal="left" vertical="center" wrapText="1"/>
    </xf>
    <xf numFmtId="1" fontId="11" fillId="0" borderId="0" xfId="0" applyNumberFormat="1" applyFont="1" applyBorder="1" applyAlignment="1">
      <alignment horizontal="right" vertical="center"/>
    </xf>
    <xf numFmtId="0" fontId="12" fillId="18" borderId="49" xfId="0" applyNumberFormat="1" applyFont="1" applyFill="1" applyBorder="1" applyAlignment="1">
      <alignment horizontal="left" vertical="top" wrapText="1"/>
    </xf>
    <xf numFmtId="0" fontId="12" fillId="18" borderId="44" xfId="0" applyNumberFormat="1" applyFont="1" applyFill="1" applyBorder="1" applyAlignment="1">
      <alignment horizontal="left" vertical="top" wrapText="1"/>
    </xf>
    <xf numFmtId="0" fontId="12" fillId="18" borderId="73" xfId="0" applyNumberFormat="1" applyFont="1" applyFill="1" applyBorder="1" applyAlignment="1">
      <alignment horizontal="left" vertical="top" wrapText="1"/>
    </xf>
    <xf numFmtId="0" fontId="12" fillId="18" borderId="43" xfId="0" applyNumberFormat="1" applyFont="1" applyFill="1" applyBorder="1" applyAlignment="1">
      <alignment horizontal="left" vertical="top" wrapText="1"/>
    </xf>
    <xf numFmtId="0" fontId="22" fillId="0" borderId="12" xfId="0" applyFont="1" applyBorder="1" applyAlignment="1">
      <alignment horizontal="center"/>
    </xf>
    <xf numFmtId="49" fontId="12" fillId="12" borderId="62" xfId="0" applyNumberFormat="1" applyFont="1" applyFill="1" applyBorder="1" applyAlignment="1">
      <alignment horizontal="left" vertical="top" wrapText="1"/>
    </xf>
    <xf numFmtId="49" fontId="12" fillId="12" borderId="63" xfId="0" applyNumberFormat="1" applyFont="1" applyFill="1" applyBorder="1" applyAlignment="1">
      <alignment horizontal="left" vertical="top" wrapText="1"/>
    </xf>
    <xf numFmtId="49" fontId="12" fillId="12" borderId="31" xfId="0" applyNumberFormat="1" applyFont="1" applyFill="1" applyBorder="1" applyAlignment="1">
      <alignment horizontal="left" vertical="top" wrapText="1"/>
    </xf>
    <xf numFmtId="49" fontId="12" fillId="12" borderId="64" xfId="0" applyNumberFormat="1" applyFont="1" applyFill="1" applyBorder="1" applyAlignment="1">
      <alignment horizontal="left" vertical="top" wrapText="1"/>
    </xf>
    <xf numFmtId="1" fontId="11" fillId="0" borderId="12" xfId="0" applyNumberFormat="1" applyFont="1" applyBorder="1" applyAlignment="1">
      <alignment horizontal="center" vertical="center"/>
    </xf>
    <xf numFmtId="0" fontId="11" fillId="0" borderId="12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 wrapText="1"/>
    </xf>
    <xf numFmtId="0" fontId="21" fillId="0" borderId="0" xfId="0" applyFont="1" applyBorder="1" applyAlignment="1">
      <alignment horizontal="center" vertical="top" wrapText="1"/>
    </xf>
    <xf numFmtId="49" fontId="11" fillId="0" borderId="15" xfId="0" applyNumberFormat="1" applyFont="1" applyBorder="1" applyAlignment="1">
      <alignment horizontal="center" vertical="center" textRotation="90" wrapText="1"/>
    </xf>
    <xf numFmtId="0" fontId="12" fillId="0" borderId="21" xfId="20" applyFont="1" applyBorder="1" applyAlignment="1">
      <alignment horizontal="center" vertical="center"/>
    </xf>
    <xf numFmtId="0" fontId="12" fillId="0" borderId="22" xfId="20" applyFont="1" applyBorder="1" applyAlignment="1">
      <alignment horizontal="center" vertical="center" wrapText="1"/>
    </xf>
    <xf numFmtId="0" fontId="12" fillId="0" borderId="23" xfId="20" applyFont="1" applyBorder="1" applyAlignment="1">
      <alignment horizontal="center" vertical="center" wrapText="1"/>
    </xf>
    <xf numFmtId="0" fontId="11" fillId="0" borderId="22" xfId="20" applyFont="1" applyBorder="1" applyAlignment="1">
      <alignment horizontal="left" vertical="center" wrapText="1"/>
    </xf>
    <xf numFmtId="0" fontId="11" fillId="0" borderId="23" xfId="20" applyFont="1" applyBorder="1" applyAlignment="1">
      <alignment horizontal="left" vertical="center" wrapText="1"/>
    </xf>
    <xf numFmtId="0" fontId="11" fillId="22" borderId="22" xfId="20" applyFont="1" applyFill="1" applyBorder="1" applyAlignment="1">
      <alignment horizontal="left" vertical="center" wrapText="1"/>
    </xf>
    <xf numFmtId="0" fontId="11" fillId="22" borderId="23" xfId="20" applyFont="1" applyFill="1" applyBorder="1" applyAlignment="1">
      <alignment horizontal="left" vertical="center" wrapText="1"/>
    </xf>
    <xf numFmtId="0" fontId="11" fillId="0" borderId="22" xfId="20" applyFont="1" applyFill="1" applyBorder="1" applyAlignment="1">
      <alignment horizontal="left" vertical="center" wrapText="1"/>
    </xf>
    <xf numFmtId="0" fontId="11" fillId="0" borderId="23" xfId="20" applyFont="1" applyFill="1" applyBorder="1" applyAlignment="1">
      <alignment horizontal="left" vertical="center" wrapText="1"/>
    </xf>
    <xf numFmtId="0" fontId="19" fillId="0" borderId="0" xfId="20" applyFont="1" applyFill="1" applyBorder="1" applyAlignment="1">
      <alignment horizontal="left" vertical="top" wrapText="1"/>
    </xf>
  </cellXfs>
  <cellStyles count="40">
    <cellStyle name="20% – paryškinimas 1" xfId="1" builtinId="30" customBuiltin="1"/>
    <cellStyle name="20% – paryškinimas 2" xfId="2" builtinId="34" customBuiltin="1"/>
    <cellStyle name="20% – paryškinimas 3" xfId="3" builtinId="38" customBuiltin="1"/>
    <cellStyle name="20% – paryškinimas 4" xfId="4" builtinId="42" customBuiltin="1"/>
    <cellStyle name="20% – paryškinimas 5" xfId="5" builtinId="46" customBuiltin="1"/>
    <cellStyle name="20% – paryškinimas 6" xfId="6" builtinId="50" customBuiltin="1"/>
    <cellStyle name="40% – paryškinimas 1" xfId="7" builtinId="31" customBuiltin="1"/>
    <cellStyle name="40% – paryškinimas 2" xfId="8" builtinId="35" customBuiltin="1"/>
    <cellStyle name="40% – paryškinimas 3" xfId="9" builtinId="39" customBuiltin="1"/>
    <cellStyle name="40% – paryškinimas 4" xfId="10" builtinId="43" customBuiltin="1"/>
    <cellStyle name="40% – paryškinimas 5" xfId="11" builtinId="47" customBuiltin="1"/>
    <cellStyle name="40% – paryškinimas 6" xfId="12" builtinId="51" customBuiltin="1"/>
    <cellStyle name="60% – paryškinimas 1" xfId="13" builtinId="32" customBuiltin="1"/>
    <cellStyle name="60% – paryškinimas 2" xfId="14" builtinId="36" customBuiltin="1"/>
    <cellStyle name="60% – paryškinimas 3" xfId="15" builtinId="40" customBuiltin="1"/>
    <cellStyle name="60% – paryškinimas 4" xfId="16" builtinId="44" customBuiltin="1"/>
    <cellStyle name="60% – paryškinimas 5" xfId="17" builtinId="48" customBuiltin="1"/>
    <cellStyle name="60% – paryškinimas 6" xfId="18" builtinId="52" customBuiltin="1"/>
    <cellStyle name="Blogas" xfId="19" builtinId="27" customBuiltin="1"/>
    <cellStyle name="Excel Built-in Normal" xfId="20"/>
    <cellStyle name="Hipersaitas" xfId="37" builtinId="8"/>
    <cellStyle name="Įprastas" xfId="0" builtinId="0"/>
    <cellStyle name="Įprastas 10" xfId="39"/>
    <cellStyle name="Įprastas 2" xfId="36"/>
    <cellStyle name="Įvestis" xfId="21" builtinId="20" customBuiltin="1"/>
    <cellStyle name="Įvestis 2" xfId="33"/>
    <cellStyle name="Kablelis" xfId="38" builtinId="3"/>
    <cellStyle name="Neutralus" xfId="22" builtinId="28" customBuiltin="1"/>
    <cellStyle name="Paryškinimas 1" xfId="23" builtinId="29" customBuiltin="1"/>
    <cellStyle name="Paryškinimas 2" xfId="24" builtinId="33" customBuiltin="1"/>
    <cellStyle name="Paryškinimas 3" xfId="25" builtinId="37" customBuiltin="1"/>
    <cellStyle name="Paryškinimas 4" xfId="26" builtinId="41" customBuiltin="1"/>
    <cellStyle name="Paryškinimas 5" xfId="27" builtinId="45" customBuiltin="1"/>
    <cellStyle name="Paryškinimas 6" xfId="28" builtinId="49" customBuiltin="1"/>
    <cellStyle name="Pastaba" xfId="29" builtinId="10" customBuiltin="1"/>
    <cellStyle name="Pastaba 2" xfId="34"/>
    <cellStyle name="Skaičiavimas" xfId="30" builtinId="22" customBuiltin="1"/>
    <cellStyle name="Skaičiavimas 2" xfId="35"/>
    <cellStyle name="Susietas langelis" xfId="31" builtinId="24" customBuiltin="1"/>
    <cellStyle name="Tikrinimo langelis" xfId="32" builtinId="23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CC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E6E6E6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B3B3B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99CCFF"/>
      <color rgb="FFCCFFCC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H251"/>
  <sheetViews>
    <sheetView tabSelected="1" topLeftCell="C1" zoomScale="118" zoomScaleNormal="118" zoomScaleSheetLayoutView="100" workbookViewId="0">
      <selection activeCell="Q16" sqref="Q16"/>
    </sheetView>
  </sheetViews>
  <sheetFormatPr defaultColWidth="9.140625" defaultRowHeight="15.75" x14ac:dyDescent="0.2"/>
  <cols>
    <col min="1" max="1" width="6.5703125" style="3" customWidth="1"/>
    <col min="2" max="2" width="5.140625" style="3" customWidth="1"/>
    <col min="3" max="3" width="5.42578125" style="3" customWidth="1"/>
    <col min="4" max="4" width="23.28515625" style="20" customWidth="1"/>
    <col min="5" max="5" width="9.28515625" style="3" customWidth="1"/>
    <col min="6" max="6" width="8.28515625" style="148" customWidth="1"/>
    <col min="7" max="8" width="11.140625" style="90" customWidth="1"/>
    <col min="9" max="9" width="11.140625" style="4" customWidth="1"/>
    <col min="10" max="10" width="10.28515625" style="4" customWidth="1"/>
    <col min="11" max="11" width="11.140625" style="4" customWidth="1"/>
    <col min="12" max="12" width="21.28515625" style="29" customWidth="1"/>
    <col min="13" max="13" width="7.85546875" style="48" customWidth="1"/>
    <col min="14" max="14" width="6.85546875" style="48" customWidth="1"/>
    <col min="15" max="15" width="7" style="48" customWidth="1"/>
    <col min="16" max="16" width="2.85546875" style="12" hidden="1" customWidth="1"/>
    <col min="17" max="240" width="9.140625" style="5"/>
    <col min="241" max="16384" width="9.140625" style="6"/>
  </cols>
  <sheetData>
    <row r="1" spans="1:242" s="15" customFormat="1" ht="3" customHeight="1" x14ac:dyDescent="0.2">
      <c r="A1" s="3"/>
      <c r="B1" s="3"/>
      <c r="C1" s="3"/>
      <c r="D1" s="20"/>
      <c r="E1" s="3"/>
      <c r="F1" s="148"/>
      <c r="G1" s="90"/>
      <c r="H1" s="90"/>
      <c r="I1" s="4"/>
      <c r="J1" s="4"/>
      <c r="K1" s="4"/>
      <c r="L1" s="29"/>
      <c r="M1" s="48"/>
      <c r="N1" s="48"/>
      <c r="O1" s="48"/>
      <c r="P1" s="12"/>
      <c r="Q1" s="14"/>
      <c r="R1" s="14"/>
      <c r="S1" s="14"/>
      <c r="T1" s="14"/>
      <c r="U1" s="14"/>
      <c r="V1" s="14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4"/>
      <c r="BB1" s="14"/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  <c r="BO1" s="14"/>
      <c r="BP1" s="14"/>
      <c r="BQ1" s="14"/>
      <c r="BR1" s="14"/>
      <c r="BS1" s="14"/>
      <c r="BT1" s="14"/>
      <c r="BU1" s="14"/>
      <c r="BV1" s="14"/>
      <c r="BW1" s="14"/>
      <c r="BX1" s="14"/>
      <c r="BY1" s="14"/>
      <c r="BZ1" s="14"/>
      <c r="CA1" s="14"/>
      <c r="CB1" s="14"/>
      <c r="CC1" s="14"/>
      <c r="CD1" s="14"/>
      <c r="CE1" s="14"/>
      <c r="CF1" s="14"/>
      <c r="CG1" s="14"/>
      <c r="CH1" s="14"/>
      <c r="CI1" s="14"/>
      <c r="CJ1" s="14"/>
      <c r="CK1" s="14"/>
      <c r="CL1" s="14"/>
      <c r="CM1" s="14"/>
      <c r="CN1" s="14"/>
      <c r="CO1" s="14"/>
      <c r="CP1" s="14"/>
      <c r="CQ1" s="14"/>
      <c r="CR1" s="14"/>
      <c r="CS1" s="14"/>
      <c r="CT1" s="14"/>
      <c r="CU1" s="14"/>
      <c r="CV1" s="14"/>
      <c r="CW1" s="14"/>
      <c r="CX1" s="14"/>
      <c r="CY1" s="14"/>
      <c r="CZ1" s="14"/>
      <c r="DA1" s="14"/>
      <c r="DB1" s="14"/>
      <c r="DC1" s="14"/>
      <c r="DD1" s="14"/>
      <c r="DE1" s="14"/>
      <c r="DF1" s="14"/>
      <c r="DG1" s="14"/>
      <c r="DH1" s="14"/>
      <c r="DI1" s="14"/>
      <c r="DJ1" s="14"/>
      <c r="DK1" s="14"/>
      <c r="DL1" s="14"/>
      <c r="DM1" s="14"/>
      <c r="DN1" s="14"/>
      <c r="DO1" s="14"/>
      <c r="DP1" s="14"/>
      <c r="DQ1" s="14"/>
      <c r="DR1" s="14"/>
      <c r="DS1" s="14"/>
      <c r="DT1" s="14"/>
      <c r="DU1" s="14"/>
      <c r="DV1" s="14"/>
      <c r="DW1" s="14"/>
      <c r="DX1" s="14"/>
      <c r="DY1" s="14"/>
      <c r="DZ1" s="14"/>
      <c r="EA1" s="14"/>
      <c r="EB1" s="14"/>
      <c r="EC1" s="14"/>
      <c r="ED1" s="14"/>
      <c r="EE1" s="14"/>
      <c r="EF1" s="14"/>
      <c r="EG1" s="14"/>
      <c r="EH1" s="14"/>
      <c r="EI1" s="14"/>
      <c r="EJ1" s="14"/>
      <c r="EK1" s="14"/>
      <c r="EL1" s="14"/>
      <c r="EM1" s="14"/>
      <c r="EN1" s="14"/>
      <c r="EO1" s="14"/>
      <c r="EP1" s="14"/>
      <c r="EQ1" s="14"/>
      <c r="ER1" s="14"/>
      <c r="ES1" s="14"/>
      <c r="ET1" s="14"/>
      <c r="EU1" s="14"/>
      <c r="EV1" s="14"/>
      <c r="EW1" s="14"/>
      <c r="EX1" s="14"/>
      <c r="EY1" s="14"/>
      <c r="EZ1" s="14"/>
      <c r="FA1" s="14"/>
      <c r="FB1" s="14"/>
      <c r="FC1" s="14"/>
      <c r="FD1" s="14"/>
      <c r="FE1" s="14"/>
      <c r="FF1" s="14"/>
      <c r="FG1" s="14"/>
      <c r="FH1" s="14"/>
      <c r="FI1" s="14"/>
      <c r="FJ1" s="14"/>
      <c r="FK1" s="14"/>
      <c r="FL1" s="14"/>
      <c r="FM1" s="14"/>
      <c r="FN1" s="14"/>
      <c r="FO1" s="14"/>
      <c r="FP1" s="14"/>
      <c r="FQ1" s="14"/>
      <c r="FR1" s="14"/>
      <c r="FS1" s="14"/>
      <c r="FT1" s="14"/>
      <c r="FU1" s="14"/>
      <c r="FV1" s="14"/>
      <c r="FW1" s="14"/>
      <c r="FX1" s="14"/>
      <c r="FY1" s="14"/>
      <c r="FZ1" s="14"/>
      <c r="GA1" s="14"/>
      <c r="GB1" s="14"/>
      <c r="GC1" s="14"/>
      <c r="GD1" s="14"/>
      <c r="GE1" s="14"/>
      <c r="GF1" s="14"/>
      <c r="GG1" s="14"/>
      <c r="GH1" s="14"/>
      <c r="GI1" s="14"/>
      <c r="GJ1" s="14"/>
      <c r="GK1" s="14"/>
      <c r="GL1" s="14"/>
      <c r="GM1" s="14"/>
      <c r="GN1" s="14"/>
      <c r="GO1" s="14"/>
      <c r="GP1" s="14"/>
      <c r="GQ1" s="14"/>
      <c r="GR1" s="14"/>
      <c r="GS1" s="14"/>
      <c r="GT1" s="14"/>
      <c r="GU1" s="14"/>
      <c r="GV1" s="14"/>
      <c r="GW1" s="14"/>
      <c r="GX1" s="14"/>
      <c r="GY1" s="14"/>
      <c r="GZ1" s="14"/>
      <c r="HA1" s="14"/>
      <c r="HB1" s="14"/>
      <c r="HC1" s="14"/>
      <c r="HD1" s="14"/>
      <c r="HE1" s="14"/>
      <c r="HF1" s="14"/>
      <c r="HG1" s="14"/>
      <c r="HH1" s="14"/>
      <c r="HI1" s="14"/>
      <c r="HJ1" s="14"/>
      <c r="HK1" s="14"/>
      <c r="HL1" s="14"/>
      <c r="HM1" s="14"/>
      <c r="HN1" s="14"/>
      <c r="HO1" s="14"/>
      <c r="HP1" s="14"/>
      <c r="HQ1" s="14"/>
      <c r="HR1" s="14"/>
      <c r="HS1" s="14"/>
      <c r="HT1" s="14"/>
      <c r="HU1" s="14"/>
      <c r="HV1" s="14"/>
      <c r="HW1" s="14"/>
      <c r="HX1" s="14"/>
      <c r="HY1" s="14"/>
      <c r="HZ1" s="14"/>
      <c r="IA1" s="14"/>
      <c r="IB1" s="14"/>
      <c r="IC1" s="14"/>
      <c r="ID1" s="14"/>
      <c r="IE1" s="14"/>
      <c r="IF1" s="14"/>
    </row>
    <row r="2" spans="1:242" s="13" customFormat="1" ht="12.75" customHeight="1" x14ac:dyDescent="0.2">
      <c r="A2" s="100"/>
      <c r="B2" s="100"/>
      <c r="C2" s="100"/>
      <c r="D2" s="100"/>
      <c r="E2" s="101"/>
      <c r="F2" s="101"/>
      <c r="G2" s="100"/>
      <c r="H2" s="100"/>
      <c r="I2" s="115"/>
      <c r="J2" s="100"/>
      <c r="K2" s="950" t="s">
        <v>179</v>
      </c>
      <c r="L2" s="950"/>
      <c r="M2" s="950"/>
      <c r="N2" s="950"/>
      <c r="O2" s="950"/>
      <c r="P2" s="102"/>
      <c r="Q2" s="103"/>
      <c r="R2" s="103"/>
    </row>
    <row r="3" spans="1:242" s="13" customFormat="1" ht="12.75" customHeight="1" x14ac:dyDescent="0.2">
      <c r="A3" s="100"/>
      <c r="B3" s="100"/>
      <c r="C3" s="100"/>
      <c r="D3" s="100"/>
      <c r="E3" s="101"/>
      <c r="F3" s="101"/>
      <c r="G3" s="100"/>
      <c r="H3" s="100"/>
      <c r="I3" s="115"/>
      <c r="J3" s="100"/>
      <c r="K3" s="950" t="s">
        <v>180</v>
      </c>
      <c r="L3" s="950"/>
      <c r="M3" s="950"/>
      <c r="N3" s="950"/>
      <c r="O3" s="950"/>
      <c r="P3" s="102"/>
      <c r="Q3" s="103"/>
      <c r="R3" s="103"/>
    </row>
    <row r="4" spans="1:242" s="13" customFormat="1" ht="12.75" customHeight="1" x14ac:dyDescent="0.2">
      <c r="A4" s="100"/>
      <c r="B4" s="100"/>
      <c r="C4" s="100"/>
      <c r="D4" s="100"/>
      <c r="E4" s="101"/>
      <c r="F4" s="101"/>
      <c r="G4" s="100"/>
      <c r="H4" s="100"/>
      <c r="I4" s="115"/>
      <c r="J4" s="100"/>
      <c r="K4" s="950" t="s">
        <v>181</v>
      </c>
      <c r="L4" s="950"/>
      <c r="M4" s="950"/>
      <c r="N4" s="950"/>
      <c r="O4" s="950"/>
      <c r="P4" s="102"/>
      <c r="Q4" s="103"/>
      <c r="R4" s="103"/>
    </row>
    <row r="5" spans="1:242" s="13" customFormat="1" ht="12.75" customHeight="1" x14ac:dyDescent="0.2">
      <c r="A5" s="100"/>
      <c r="B5" s="100"/>
      <c r="C5" s="100"/>
      <c r="D5" s="100"/>
      <c r="E5" s="101"/>
      <c r="F5" s="101"/>
      <c r="G5" s="100"/>
      <c r="H5" s="100"/>
      <c r="I5" s="115"/>
      <c r="J5" s="100"/>
      <c r="K5" s="950" t="s">
        <v>182</v>
      </c>
      <c r="L5" s="950"/>
      <c r="M5" s="950"/>
      <c r="N5" s="950"/>
      <c r="O5" s="950"/>
      <c r="P5" s="102"/>
      <c r="Q5" s="103"/>
      <c r="R5" s="103"/>
    </row>
    <row r="6" spans="1:242" s="13" customFormat="1" ht="12.75" customHeight="1" x14ac:dyDescent="0.2">
      <c r="A6" s="100"/>
      <c r="B6" s="100"/>
      <c r="C6" s="100"/>
      <c r="D6" s="100"/>
      <c r="E6" s="101"/>
      <c r="F6" s="101"/>
      <c r="G6" s="100"/>
      <c r="H6" s="100"/>
      <c r="I6" s="115"/>
      <c r="J6" s="100"/>
      <c r="K6" s="950" t="s">
        <v>263</v>
      </c>
      <c r="L6" s="950"/>
      <c r="M6" s="950"/>
      <c r="N6" s="950"/>
      <c r="O6" s="950"/>
      <c r="P6" s="102"/>
      <c r="Q6" s="103"/>
      <c r="R6" s="103"/>
    </row>
    <row r="7" spans="1:242" s="13" customFormat="1" ht="7.5" customHeight="1" x14ac:dyDescent="0.2">
      <c r="A7" s="100"/>
      <c r="B7" s="100"/>
      <c r="C7" s="100"/>
      <c r="D7" s="100"/>
      <c r="E7" s="101"/>
      <c r="F7" s="101"/>
      <c r="G7" s="100"/>
      <c r="H7" s="100"/>
      <c r="I7" s="115"/>
      <c r="J7" s="100"/>
      <c r="K7" s="136"/>
      <c r="L7" s="370"/>
      <c r="M7" s="370"/>
      <c r="N7" s="370"/>
      <c r="O7" s="370"/>
      <c r="P7" s="102"/>
      <c r="Q7" s="103"/>
      <c r="R7" s="103"/>
    </row>
    <row r="8" spans="1:242" s="13" customFormat="1" ht="15.75" customHeight="1" x14ac:dyDescent="0.2">
      <c r="A8" s="100"/>
      <c r="B8" s="100"/>
      <c r="C8" s="100"/>
      <c r="D8" s="100"/>
      <c r="E8" s="101"/>
      <c r="F8" s="101"/>
      <c r="G8" s="100"/>
      <c r="H8" s="100"/>
      <c r="I8" s="115"/>
      <c r="J8" s="100"/>
      <c r="K8" s="636" t="s">
        <v>139</v>
      </c>
      <c r="L8" s="636"/>
      <c r="M8" s="636"/>
      <c r="N8" s="636"/>
      <c r="O8" s="636"/>
      <c r="P8" s="102"/>
      <c r="Q8" s="103"/>
      <c r="R8" s="103"/>
    </row>
    <row r="9" spans="1:242" s="13" customFormat="1" ht="15" customHeight="1" x14ac:dyDescent="0.2">
      <c r="A9" s="100"/>
      <c r="B9" s="100"/>
      <c r="C9" s="100"/>
      <c r="D9" s="100"/>
      <c r="E9" s="101"/>
      <c r="F9" s="101"/>
      <c r="G9" s="100"/>
      <c r="H9" s="100"/>
      <c r="I9" s="115"/>
      <c r="J9" s="100"/>
      <c r="K9" s="636" t="s">
        <v>128</v>
      </c>
      <c r="L9" s="636"/>
      <c r="M9" s="636"/>
      <c r="N9" s="636"/>
      <c r="O9" s="636"/>
      <c r="P9" s="102"/>
      <c r="Q9" s="103"/>
      <c r="R9" s="103"/>
    </row>
    <row r="10" spans="1:242" s="13" customFormat="1" ht="14.25" customHeight="1" x14ac:dyDescent="0.2">
      <c r="A10" s="104"/>
      <c r="B10" s="104"/>
      <c r="C10" s="104"/>
      <c r="D10" s="104"/>
      <c r="E10" s="105"/>
      <c r="F10" s="148"/>
      <c r="G10" s="106"/>
      <c r="H10" s="106"/>
      <c r="I10" s="116"/>
      <c r="J10" s="106"/>
      <c r="K10" s="637" t="s">
        <v>129</v>
      </c>
      <c r="L10" s="637"/>
      <c r="M10" s="637"/>
      <c r="N10" s="637"/>
      <c r="O10" s="108"/>
      <c r="P10" s="107"/>
      <c r="Q10" s="107"/>
      <c r="R10" s="107"/>
      <c r="S10" s="107"/>
      <c r="T10" s="107"/>
      <c r="U10" s="107"/>
      <c r="V10" s="107"/>
      <c r="W10" s="107"/>
      <c r="X10" s="107"/>
      <c r="Y10" s="107"/>
      <c r="Z10" s="107"/>
      <c r="AA10" s="107"/>
      <c r="AB10" s="107"/>
      <c r="AC10" s="107"/>
      <c r="AD10" s="107"/>
      <c r="AE10" s="107"/>
      <c r="AF10" s="107"/>
      <c r="AG10" s="107"/>
      <c r="AH10" s="107"/>
      <c r="AI10" s="107"/>
      <c r="AJ10" s="107"/>
      <c r="AK10" s="107"/>
      <c r="AL10" s="107"/>
      <c r="AM10" s="107"/>
      <c r="AN10" s="107"/>
      <c r="AO10" s="107"/>
      <c r="AP10" s="107"/>
      <c r="AQ10" s="107"/>
      <c r="AR10" s="107"/>
      <c r="AS10" s="107"/>
      <c r="AT10" s="107"/>
      <c r="AU10" s="107"/>
      <c r="AV10" s="107"/>
      <c r="AW10" s="107"/>
      <c r="AX10" s="107"/>
      <c r="AY10" s="107"/>
      <c r="AZ10" s="107"/>
      <c r="BA10" s="107"/>
      <c r="BB10" s="107"/>
      <c r="BC10" s="107"/>
      <c r="BD10" s="107"/>
      <c r="BE10" s="107"/>
      <c r="BF10" s="107"/>
      <c r="BG10" s="107"/>
      <c r="BH10" s="107"/>
      <c r="BI10" s="107"/>
      <c r="BJ10" s="107"/>
      <c r="BK10" s="107"/>
      <c r="BL10" s="107"/>
      <c r="BM10" s="107"/>
      <c r="BN10" s="107"/>
      <c r="BO10" s="107"/>
      <c r="BP10" s="107"/>
      <c r="BQ10" s="107"/>
      <c r="BR10" s="107"/>
      <c r="BS10" s="107"/>
      <c r="BT10" s="107"/>
      <c r="BU10" s="107"/>
      <c r="BV10" s="107"/>
      <c r="BW10" s="107"/>
      <c r="BX10" s="107"/>
      <c r="BY10" s="107"/>
      <c r="BZ10" s="107"/>
      <c r="CA10" s="107"/>
      <c r="CB10" s="107"/>
      <c r="CC10" s="107"/>
      <c r="CD10" s="107"/>
      <c r="CE10" s="107"/>
      <c r="CF10" s="107"/>
      <c r="CG10" s="107"/>
      <c r="CH10" s="107"/>
      <c r="CI10" s="107"/>
      <c r="CJ10" s="107"/>
      <c r="CK10" s="107"/>
      <c r="CL10" s="107"/>
      <c r="CM10" s="107"/>
      <c r="CN10" s="107"/>
      <c r="CO10" s="107"/>
      <c r="CP10" s="107"/>
      <c r="CQ10" s="107"/>
      <c r="CR10" s="107"/>
      <c r="CS10" s="107"/>
      <c r="CT10" s="107"/>
      <c r="CU10" s="107"/>
      <c r="CV10" s="107"/>
      <c r="CW10" s="107"/>
      <c r="CX10" s="107"/>
      <c r="CY10" s="107"/>
      <c r="CZ10" s="107"/>
      <c r="DA10" s="107"/>
      <c r="DB10" s="107"/>
      <c r="DC10" s="107"/>
      <c r="DD10" s="107"/>
      <c r="DE10" s="107"/>
      <c r="DF10" s="107"/>
      <c r="DG10" s="107"/>
      <c r="DH10" s="107"/>
      <c r="DI10" s="107"/>
      <c r="DJ10" s="107"/>
      <c r="DK10" s="107"/>
      <c r="DL10" s="107"/>
      <c r="DM10" s="107"/>
      <c r="DN10" s="107"/>
      <c r="DO10" s="107"/>
      <c r="DP10" s="107"/>
      <c r="DQ10" s="107"/>
      <c r="DR10" s="107"/>
      <c r="DS10" s="107"/>
      <c r="DT10" s="107"/>
      <c r="DU10" s="107"/>
      <c r="DV10" s="107"/>
      <c r="DW10" s="107"/>
      <c r="DX10" s="107"/>
      <c r="DY10" s="107"/>
      <c r="DZ10" s="107"/>
      <c r="EA10" s="107"/>
      <c r="EB10" s="107"/>
      <c r="EC10" s="107"/>
      <c r="ED10" s="107"/>
      <c r="EE10" s="107"/>
      <c r="EF10" s="107"/>
      <c r="EG10" s="107"/>
      <c r="EH10" s="107"/>
      <c r="EI10" s="107"/>
      <c r="EJ10" s="107"/>
      <c r="EK10" s="107"/>
      <c r="EL10" s="107"/>
      <c r="EM10" s="107"/>
      <c r="EN10" s="107"/>
      <c r="EO10" s="107"/>
      <c r="EP10" s="107"/>
      <c r="EQ10" s="107"/>
      <c r="ER10" s="107"/>
      <c r="ES10" s="107"/>
      <c r="ET10" s="107"/>
      <c r="EU10" s="107"/>
      <c r="EV10" s="107"/>
      <c r="EW10" s="107"/>
      <c r="EX10" s="107"/>
      <c r="EY10" s="107"/>
      <c r="EZ10" s="107"/>
      <c r="FA10" s="107"/>
      <c r="FB10" s="107"/>
      <c r="FC10" s="107"/>
      <c r="FD10" s="107"/>
      <c r="FE10" s="107"/>
      <c r="FF10" s="107"/>
      <c r="FG10" s="107"/>
      <c r="FH10" s="107"/>
      <c r="FI10" s="107"/>
      <c r="FJ10" s="107"/>
      <c r="FK10" s="107"/>
      <c r="FL10" s="107"/>
      <c r="FM10" s="107"/>
      <c r="FN10" s="107"/>
      <c r="FO10" s="107"/>
      <c r="FP10" s="107"/>
      <c r="FQ10" s="107"/>
      <c r="FR10" s="107"/>
      <c r="FS10" s="107"/>
      <c r="FT10" s="107"/>
      <c r="FU10" s="107"/>
      <c r="FV10" s="107"/>
      <c r="FW10" s="107"/>
      <c r="FX10" s="107"/>
      <c r="FY10" s="107"/>
      <c r="FZ10" s="107"/>
      <c r="GA10" s="107"/>
      <c r="GB10" s="107"/>
      <c r="GC10" s="107"/>
      <c r="GD10" s="107"/>
      <c r="GE10" s="107"/>
      <c r="GF10" s="107"/>
      <c r="GG10" s="107"/>
      <c r="GH10" s="107"/>
      <c r="GI10" s="107"/>
      <c r="GJ10" s="107"/>
      <c r="GK10" s="107"/>
      <c r="GL10" s="107"/>
      <c r="GM10" s="107"/>
      <c r="GN10" s="107"/>
      <c r="GO10" s="107"/>
      <c r="GP10" s="107"/>
      <c r="GQ10" s="107"/>
      <c r="GR10" s="107"/>
      <c r="GS10" s="107"/>
      <c r="GT10" s="107"/>
      <c r="GU10" s="107"/>
      <c r="GV10" s="107"/>
      <c r="GW10" s="107"/>
      <c r="GX10" s="107"/>
      <c r="GY10" s="107"/>
      <c r="GZ10" s="107"/>
      <c r="HA10" s="107"/>
      <c r="HB10" s="107"/>
      <c r="HC10" s="107"/>
      <c r="HD10" s="107"/>
      <c r="HE10" s="107"/>
      <c r="HF10" s="107"/>
      <c r="HG10" s="107"/>
      <c r="HH10" s="107"/>
      <c r="HI10" s="107"/>
      <c r="HJ10" s="107"/>
      <c r="HK10" s="107"/>
      <c r="HL10" s="107"/>
      <c r="HM10" s="107"/>
      <c r="HN10" s="107"/>
      <c r="HO10" s="107"/>
      <c r="HP10" s="107"/>
      <c r="HQ10" s="107"/>
      <c r="HR10" s="107"/>
      <c r="HS10" s="107"/>
      <c r="HT10" s="107"/>
    </row>
    <row r="11" spans="1:242" s="13" customFormat="1" ht="17.25" customHeight="1" x14ac:dyDescent="0.2">
      <c r="A11" s="104"/>
      <c r="B11" s="104"/>
      <c r="C11" s="104"/>
      <c r="D11" s="104"/>
      <c r="E11" s="105"/>
      <c r="F11" s="148"/>
      <c r="G11" s="106"/>
      <c r="H11" s="106"/>
      <c r="I11" s="116"/>
      <c r="J11" s="106"/>
      <c r="K11" s="637" t="s">
        <v>127</v>
      </c>
      <c r="L11" s="637"/>
      <c r="M11" s="637"/>
      <c r="N11" s="637"/>
      <c r="O11" s="108"/>
      <c r="P11" s="107"/>
      <c r="Q11" s="107"/>
      <c r="R11" s="107"/>
      <c r="S11" s="107"/>
      <c r="T11" s="107"/>
      <c r="U11" s="107"/>
      <c r="V11" s="107"/>
      <c r="W11" s="107"/>
      <c r="X11" s="107"/>
      <c r="Y11" s="107"/>
      <c r="Z11" s="107"/>
      <c r="AA11" s="107"/>
      <c r="AB11" s="107"/>
      <c r="AC11" s="107"/>
      <c r="AD11" s="107"/>
      <c r="AE11" s="107"/>
      <c r="AF11" s="107"/>
      <c r="AG11" s="107"/>
      <c r="AH11" s="107"/>
      <c r="AI11" s="107"/>
      <c r="AJ11" s="107"/>
      <c r="AK11" s="107"/>
      <c r="AL11" s="107"/>
      <c r="AM11" s="107"/>
      <c r="AN11" s="107"/>
      <c r="AO11" s="107"/>
      <c r="AP11" s="107"/>
      <c r="AQ11" s="107"/>
      <c r="AR11" s="107"/>
      <c r="AS11" s="107"/>
      <c r="AT11" s="107"/>
      <c r="AU11" s="107"/>
      <c r="AV11" s="107"/>
      <c r="AW11" s="107"/>
      <c r="AX11" s="107"/>
      <c r="AY11" s="107"/>
      <c r="AZ11" s="107"/>
      <c r="BA11" s="107"/>
      <c r="BB11" s="107"/>
      <c r="BC11" s="107"/>
      <c r="BD11" s="107"/>
      <c r="BE11" s="107"/>
      <c r="BF11" s="107"/>
      <c r="BG11" s="107"/>
      <c r="BH11" s="107"/>
      <c r="BI11" s="107"/>
      <c r="BJ11" s="107"/>
      <c r="BK11" s="107"/>
      <c r="BL11" s="107"/>
      <c r="BM11" s="107"/>
      <c r="BN11" s="107"/>
      <c r="BO11" s="107"/>
      <c r="BP11" s="107"/>
      <c r="BQ11" s="107"/>
      <c r="BR11" s="107"/>
      <c r="BS11" s="107"/>
      <c r="BT11" s="107"/>
      <c r="BU11" s="107"/>
      <c r="BV11" s="107"/>
      <c r="BW11" s="107"/>
      <c r="BX11" s="107"/>
      <c r="BY11" s="107"/>
      <c r="BZ11" s="107"/>
      <c r="CA11" s="107"/>
      <c r="CB11" s="107"/>
      <c r="CC11" s="107"/>
      <c r="CD11" s="107"/>
      <c r="CE11" s="107"/>
      <c r="CF11" s="107"/>
      <c r="CG11" s="107"/>
      <c r="CH11" s="107"/>
      <c r="CI11" s="107"/>
      <c r="CJ11" s="107"/>
      <c r="CK11" s="107"/>
      <c r="CL11" s="107"/>
      <c r="CM11" s="107"/>
      <c r="CN11" s="107"/>
      <c r="CO11" s="107"/>
      <c r="CP11" s="107"/>
      <c r="CQ11" s="107"/>
      <c r="CR11" s="107"/>
      <c r="CS11" s="107"/>
      <c r="CT11" s="107"/>
      <c r="CU11" s="107"/>
      <c r="CV11" s="107"/>
      <c r="CW11" s="107"/>
      <c r="CX11" s="107"/>
      <c r="CY11" s="107"/>
      <c r="CZ11" s="107"/>
      <c r="DA11" s="107"/>
      <c r="DB11" s="107"/>
      <c r="DC11" s="107"/>
      <c r="DD11" s="107"/>
      <c r="DE11" s="107"/>
      <c r="DF11" s="107"/>
      <c r="DG11" s="107"/>
      <c r="DH11" s="107"/>
      <c r="DI11" s="107"/>
      <c r="DJ11" s="107"/>
      <c r="DK11" s="107"/>
      <c r="DL11" s="107"/>
      <c r="DM11" s="107"/>
      <c r="DN11" s="107"/>
      <c r="DO11" s="107"/>
      <c r="DP11" s="107"/>
      <c r="DQ11" s="107"/>
      <c r="DR11" s="107"/>
      <c r="DS11" s="107"/>
      <c r="DT11" s="107"/>
      <c r="DU11" s="107"/>
      <c r="DV11" s="107"/>
      <c r="DW11" s="107"/>
      <c r="DX11" s="107"/>
      <c r="DY11" s="107"/>
      <c r="DZ11" s="107"/>
      <c r="EA11" s="107"/>
      <c r="EB11" s="107"/>
      <c r="EC11" s="107"/>
      <c r="ED11" s="107"/>
      <c r="EE11" s="107"/>
      <c r="EF11" s="107"/>
      <c r="EG11" s="107"/>
      <c r="EH11" s="107"/>
      <c r="EI11" s="107"/>
      <c r="EJ11" s="107"/>
      <c r="EK11" s="107"/>
      <c r="EL11" s="107"/>
      <c r="EM11" s="107"/>
      <c r="EN11" s="107"/>
      <c r="EO11" s="107"/>
      <c r="EP11" s="107"/>
      <c r="EQ11" s="107"/>
      <c r="ER11" s="107"/>
      <c r="ES11" s="107"/>
      <c r="ET11" s="107"/>
      <c r="EU11" s="107"/>
      <c r="EV11" s="107"/>
      <c r="EW11" s="107"/>
      <c r="EX11" s="107"/>
      <c r="EY11" s="107"/>
      <c r="EZ11" s="107"/>
      <c r="FA11" s="107"/>
      <c r="FB11" s="107"/>
      <c r="FC11" s="107"/>
      <c r="FD11" s="107"/>
      <c r="FE11" s="107"/>
      <c r="FF11" s="107"/>
      <c r="FG11" s="107"/>
      <c r="FH11" s="107"/>
      <c r="FI11" s="107"/>
      <c r="FJ11" s="107"/>
      <c r="FK11" s="107"/>
      <c r="FL11" s="107"/>
      <c r="FM11" s="107"/>
      <c r="FN11" s="107"/>
      <c r="FO11" s="107"/>
      <c r="FP11" s="107"/>
      <c r="FQ11" s="107"/>
      <c r="FR11" s="107"/>
      <c r="FS11" s="107"/>
      <c r="FT11" s="107"/>
      <c r="FU11" s="107"/>
      <c r="FV11" s="107"/>
      <c r="FW11" s="107"/>
      <c r="FX11" s="107"/>
      <c r="FY11" s="107"/>
      <c r="FZ11" s="107"/>
      <c r="GA11" s="107"/>
      <c r="GB11" s="107"/>
      <c r="GC11" s="107"/>
      <c r="GD11" s="107"/>
      <c r="GE11" s="107"/>
      <c r="GF11" s="107"/>
      <c r="GG11" s="107"/>
      <c r="GH11" s="107"/>
      <c r="GI11" s="107"/>
      <c r="GJ11" s="107"/>
      <c r="GK11" s="107"/>
      <c r="GL11" s="107"/>
      <c r="GM11" s="107"/>
      <c r="GN11" s="107"/>
      <c r="GO11" s="107"/>
      <c r="GP11" s="107"/>
      <c r="GQ11" s="107"/>
      <c r="GR11" s="107"/>
      <c r="GS11" s="107"/>
      <c r="GT11" s="107"/>
      <c r="GU11" s="107"/>
      <c r="GV11" s="107"/>
      <c r="GW11" s="107"/>
      <c r="GX11" s="107"/>
      <c r="GY11" s="107"/>
      <c r="GZ11" s="107"/>
      <c r="HA11" s="107"/>
      <c r="HB11" s="107"/>
      <c r="HC11" s="107"/>
      <c r="HD11" s="107"/>
      <c r="HE11" s="107"/>
      <c r="HF11" s="107"/>
      <c r="HG11" s="107"/>
      <c r="HH11" s="107"/>
      <c r="HI11" s="107"/>
      <c r="HJ11" s="107"/>
      <c r="HK11" s="107"/>
      <c r="HL11" s="107"/>
      <c r="HM11" s="107"/>
      <c r="HN11" s="107"/>
      <c r="HO11" s="107"/>
      <c r="HP11" s="107"/>
      <c r="HQ11" s="107"/>
      <c r="HR11" s="107"/>
      <c r="HS11" s="107"/>
      <c r="HT11" s="107"/>
    </row>
    <row r="12" spans="1:242" s="15" customFormat="1" ht="4.5" customHeight="1" x14ac:dyDescent="0.25">
      <c r="A12" s="3"/>
      <c r="B12" s="3"/>
      <c r="C12" s="3"/>
      <c r="D12" s="20"/>
      <c r="E12" s="3"/>
      <c r="F12" s="148"/>
      <c r="G12" s="90"/>
      <c r="H12" s="90"/>
      <c r="I12" s="4"/>
      <c r="J12" s="4"/>
      <c r="K12" s="4"/>
      <c r="L12" s="373"/>
      <c r="M12" s="373"/>
      <c r="N12" s="373"/>
      <c r="O12" s="373"/>
      <c r="P12" s="12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4"/>
      <c r="BE12" s="14"/>
      <c r="BF12" s="14"/>
      <c r="BG12" s="14"/>
      <c r="BH12" s="14"/>
      <c r="BI12" s="14"/>
      <c r="BJ12" s="14"/>
      <c r="BK12" s="14"/>
      <c r="BL12" s="14"/>
      <c r="BM12" s="14"/>
      <c r="BN12" s="14"/>
      <c r="BO12" s="14"/>
      <c r="BP12" s="14"/>
      <c r="BQ12" s="14"/>
      <c r="BR12" s="14"/>
      <c r="BS12" s="14"/>
      <c r="BT12" s="14"/>
      <c r="BU12" s="14"/>
      <c r="BV12" s="14"/>
      <c r="BW12" s="14"/>
      <c r="BX12" s="14"/>
      <c r="BY12" s="14"/>
      <c r="BZ12" s="14"/>
      <c r="CA12" s="14"/>
      <c r="CB12" s="14"/>
      <c r="CC12" s="14"/>
      <c r="CD12" s="14"/>
      <c r="CE12" s="14"/>
      <c r="CF12" s="14"/>
      <c r="CG12" s="14"/>
      <c r="CH12" s="14"/>
      <c r="CI12" s="14"/>
      <c r="CJ12" s="14"/>
      <c r="CK12" s="14"/>
      <c r="CL12" s="14"/>
      <c r="CM12" s="14"/>
      <c r="CN12" s="14"/>
      <c r="CO12" s="14"/>
      <c r="CP12" s="14"/>
      <c r="CQ12" s="14"/>
      <c r="CR12" s="14"/>
      <c r="CS12" s="14"/>
      <c r="CT12" s="14"/>
      <c r="CU12" s="14"/>
      <c r="CV12" s="14"/>
      <c r="CW12" s="14"/>
      <c r="CX12" s="14"/>
      <c r="CY12" s="14"/>
      <c r="CZ12" s="14"/>
      <c r="DA12" s="14"/>
      <c r="DB12" s="14"/>
      <c r="DC12" s="14"/>
      <c r="DD12" s="14"/>
      <c r="DE12" s="14"/>
      <c r="DF12" s="14"/>
      <c r="DG12" s="14"/>
      <c r="DH12" s="14"/>
      <c r="DI12" s="14"/>
      <c r="DJ12" s="14"/>
      <c r="DK12" s="14"/>
      <c r="DL12" s="14"/>
      <c r="DM12" s="14"/>
      <c r="DN12" s="14"/>
      <c r="DO12" s="14"/>
      <c r="DP12" s="14"/>
      <c r="DQ12" s="14"/>
      <c r="DR12" s="14"/>
      <c r="DS12" s="14"/>
      <c r="DT12" s="14"/>
      <c r="DU12" s="14"/>
      <c r="DV12" s="14"/>
      <c r="DW12" s="14"/>
      <c r="DX12" s="14"/>
      <c r="DY12" s="14"/>
      <c r="DZ12" s="14"/>
      <c r="EA12" s="14"/>
      <c r="EB12" s="14"/>
      <c r="EC12" s="14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 s="14"/>
      <c r="FG12" s="14"/>
      <c r="FH12" s="14"/>
      <c r="FI12" s="14"/>
      <c r="FJ12" s="14"/>
      <c r="FK12" s="14"/>
      <c r="FL12" s="14"/>
      <c r="FM12" s="14"/>
      <c r="FN12" s="14"/>
      <c r="FO12" s="14"/>
      <c r="FP12" s="14"/>
      <c r="FQ12" s="14"/>
      <c r="FR12" s="14"/>
      <c r="FS12" s="14"/>
      <c r="FT12" s="14"/>
      <c r="FU12" s="14"/>
      <c r="FV12" s="14"/>
      <c r="FW12" s="14"/>
      <c r="FX12" s="14"/>
      <c r="FY12" s="14"/>
      <c r="FZ12" s="14"/>
      <c r="GA12" s="14"/>
      <c r="GB12" s="14"/>
      <c r="GC12" s="14"/>
      <c r="GD12" s="14"/>
      <c r="GE12" s="14"/>
      <c r="GF12" s="14"/>
      <c r="GG12" s="14"/>
      <c r="GH12" s="14"/>
      <c r="GI12" s="14"/>
      <c r="GJ12" s="14"/>
      <c r="GK12" s="14"/>
      <c r="GL12" s="14"/>
      <c r="GM12" s="14"/>
      <c r="GN12" s="14"/>
      <c r="GO12" s="14"/>
      <c r="GP12" s="14"/>
      <c r="GQ12" s="14"/>
      <c r="GR12" s="14"/>
      <c r="GS12" s="14"/>
      <c r="GT12" s="14"/>
      <c r="GU12" s="14"/>
      <c r="GV12" s="14"/>
      <c r="GW12" s="14"/>
      <c r="GX12" s="14"/>
      <c r="GY12" s="14"/>
      <c r="GZ12" s="14"/>
      <c r="HA12" s="14"/>
      <c r="HB12" s="14"/>
      <c r="HC12" s="14"/>
      <c r="HD12" s="14"/>
      <c r="HE12" s="14"/>
      <c r="HF12" s="14"/>
      <c r="HG12" s="14"/>
      <c r="HH12" s="14"/>
      <c r="HI12" s="14"/>
      <c r="HJ12" s="14"/>
      <c r="HK12" s="14"/>
      <c r="HL12" s="14"/>
      <c r="HM12" s="14"/>
      <c r="HN12" s="14"/>
      <c r="HO12" s="14"/>
      <c r="HP12" s="14"/>
      <c r="HQ12" s="14"/>
      <c r="HR12" s="14"/>
      <c r="HS12" s="14"/>
      <c r="HT12" s="14"/>
      <c r="HU12" s="14"/>
      <c r="HV12" s="14"/>
      <c r="HW12" s="14"/>
      <c r="HX12" s="14"/>
      <c r="HY12" s="14"/>
      <c r="HZ12" s="14"/>
      <c r="IA12" s="14"/>
      <c r="IB12" s="14"/>
      <c r="IC12" s="14"/>
      <c r="ID12" s="14"/>
      <c r="IE12" s="14"/>
      <c r="IF12" s="14"/>
    </row>
    <row r="13" spans="1:242" s="15" customFormat="1" x14ac:dyDescent="0.2">
      <c r="A13" s="964" t="s">
        <v>231</v>
      </c>
      <c r="B13" s="964"/>
      <c r="C13" s="964"/>
      <c r="D13" s="964"/>
      <c r="E13" s="964"/>
      <c r="F13" s="964"/>
      <c r="G13" s="964"/>
      <c r="H13" s="964"/>
      <c r="I13" s="964"/>
      <c r="J13" s="964"/>
      <c r="K13" s="964"/>
      <c r="L13" s="964"/>
      <c r="M13" s="964"/>
      <c r="N13" s="964"/>
      <c r="O13" s="964"/>
      <c r="P13" s="26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4"/>
      <c r="BE13" s="14"/>
      <c r="BF13" s="14"/>
      <c r="BG13" s="14"/>
      <c r="BH13" s="14"/>
      <c r="BI13" s="14"/>
      <c r="BJ13" s="14"/>
      <c r="BK13" s="14"/>
      <c r="BL13" s="14"/>
      <c r="BM13" s="14"/>
      <c r="BN13" s="14"/>
      <c r="BO13" s="14"/>
      <c r="BP13" s="14"/>
      <c r="BQ13" s="14"/>
      <c r="BR13" s="14"/>
      <c r="BS13" s="14"/>
      <c r="BT13" s="14"/>
      <c r="BU13" s="14"/>
      <c r="BV13" s="14"/>
      <c r="BW13" s="14"/>
      <c r="BX13" s="14"/>
      <c r="BY13" s="14"/>
      <c r="BZ13" s="14"/>
      <c r="CA13" s="14"/>
      <c r="CB13" s="14"/>
      <c r="CC13" s="14"/>
      <c r="CD13" s="14"/>
      <c r="CE13" s="14"/>
      <c r="CF13" s="14"/>
      <c r="CG13" s="14"/>
      <c r="CH13" s="14"/>
      <c r="CI13" s="14"/>
      <c r="CJ13" s="14"/>
      <c r="CK13" s="14"/>
      <c r="CL13" s="14"/>
      <c r="CM13" s="14"/>
      <c r="CN13" s="14"/>
      <c r="CO13" s="14"/>
      <c r="CP13" s="14"/>
      <c r="CQ13" s="14"/>
      <c r="CR13" s="14"/>
      <c r="CS13" s="14"/>
      <c r="CT13" s="14"/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/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 s="14"/>
      <c r="FG13" s="14"/>
      <c r="FH13" s="14"/>
      <c r="FI13" s="14"/>
      <c r="FJ13" s="14"/>
      <c r="FK13" s="14"/>
      <c r="FL13" s="14"/>
      <c r="FM13" s="14"/>
      <c r="FN13" s="14"/>
      <c r="FO13" s="14"/>
      <c r="FP13" s="14"/>
      <c r="FQ13" s="14"/>
      <c r="FR13" s="14"/>
      <c r="FS13" s="14"/>
      <c r="FT13" s="14"/>
      <c r="FU13" s="14"/>
      <c r="FV13" s="14"/>
      <c r="FW13" s="14"/>
      <c r="FX13" s="14"/>
      <c r="FY13" s="14"/>
      <c r="FZ13" s="14"/>
      <c r="GA13" s="14"/>
      <c r="GB13" s="14"/>
      <c r="GC13" s="14"/>
      <c r="GD13" s="14"/>
      <c r="GE13" s="14"/>
      <c r="GF13" s="14"/>
      <c r="GG13" s="14"/>
      <c r="GH13" s="14"/>
      <c r="GI13" s="14"/>
      <c r="GJ13" s="14"/>
      <c r="GK13" s="14"/>
      <c r="GL13" s="14"/>
      <c r="GM13" s="14"/>
      <c r="GN13" s="14"/>
      <c r="GO13" s="14"/>
      <c r="GP13" s="14"/>
      <c r="GQ13" s="14"/>
      <c r="GR13" s="14"/>
      <c r="GS13" s="14"/>
      <c r="GT13" s="14"/>
      <c r="GU13" s="14"/>
      <c r="GV13" s="14"/>
      <c r="GW13" s="14"/>
      <c r="GX13" s="14"/>
      <c r="GY13" s="14"/>
      <c r="GZ13" s="14"/>
      <c r="HA13" s="14"/>
      <c r="HB13" s="14"/>
      <c r="HC13" s="14"/>
      <c r="HD13" s="14"/>
      <c r="HE13" s="14"/>
      <c r="HF13" s="14"/>
      <c r="HG13" s="14"/>
      <c r="HH13" s="14"/>
      <c r="HI13" s="14"/>
      <c r="HJ13" s="14"/>
      <c r="HK13" s="14"/>
      <c r="HL13" s="14"/>
      <c r="HM13" s="14"/>
      <c r="HN13" s="14"/>
      <c r="HO13" s="14"/>
      <c r="HP13" s="14"/>
      <c r="HQ13" s="14"/>
      <c r="HR13" s="14"/>
      <c r="HS13" s="14"/>
      <c r="HT13" s="14"/>
      <c r="HU13" s="14"/>
      <c r="HV13" s="14"/>
      <c r="HW13" s="14"/>
      <c r="HX13" s="14"/>
      <c r="HY13" s="14"/>
      <c r="HZ13" s="14"/>
      <c r="IA13" s="14"/>
      <c r="IB13" s="14"/>
      <c r="IC13" s="14"/>
      <c r="ID13" s="14"/>
      <c r="IE13" s="14"/>
      <c r="IF13" s="14"/>
      <c r="IG13" s="6"/>
      <c r="IH13" s="6"/>
    </row>
    <row r="14" spans="1:242" s="15" customFormat="1" x14ac:dyDescent="0.2">
      <c r="A14" s="965" t="s">
        <v>37</v>
      </c>
      <c r="B14" s="965"/>
      <c r="C14" s="965"/>
      <c r="D14" s="965"/>
      <c r="E14" s="965"/>
      <c r="F14" s="965"/>
      <c r="G14" s="965"/>
      <c r="H14" s="965"/>
      <c r="I14" s="965"/>
      <c r="J14" s="965"/>
      <c r="K14" s="965"/>
      <c r="L14" s="965"/>
      <c r="M14" s="965"/>
      <c r="N14" s="965"/>
      <c r="O14" s="965"/>
      <c r="P14" s="26"/>
      <c r="Q14" s="14"/>
      <c r="R14" s="14"/>
      <c r="S14" s="14"/>
      <c r="T14" s="14"/>
      <c r="U14" s="14"/>
      <c r="V14" s="14"/>
      <c r="W14" s="14"/>
      <c r="X14" s="14"/>
      <c r="Y14" s="14"/>
      <c r="Z14" s="14"/>
      <c r="AA14" s="14"/>
      <c r="AB14" s="14"/>
      <c r="AC14" s="14"/>
      <c r="AD14" s="14"/>
      <c r="AE14" s="14"/>
      <c r="AF14" s="14"/>
      <c r="AG14" s="14"/>
      <c r="AH14" s="14"/>
      <c r="AI14" s="14"/>
      <c r="AJ14" s="14"/>
      <c r="AK14" s="14"/>
      <c r="AL14" s="14"/>
      <c r="AM14" s="14"/>
      <c r="AN14" s="14"/>
      <c r="AO14" s="14"/>
      <c r="AP14" s="14"/>
      <c r="AQ14" s="14"/>
      <c r="AR14" s="14"/>
      <c r="AS14" s="14"/>
      <c r="AT14" s="14"/>
      <c r="AU14" s="14"/>
      <c r="AV14" s="14"/>
      <c r="AW14" s="14"/>
      <c r="AX14" s="14"/>
      <c r="AY14" s="14"/>
      <c r="AZ14" s="14"/>
      <c r="BA14" s="14"/>
      <c r="BB14" s="14"/>
      <c r="BC14" s="14"/>
      <c r="BD14" s="14"/>
      <c r="BE14" s="14"/>
      <c r="BF14" s="14"/>
      <c r="BG14" s="14"/>
      <c r="BH14" s="14"/>
      <c r="BI14" s="14"/>
      <c r="BJ14" s="14"/>
      <c r="BK14" s="14"/>
      <c r="BL14" s="14"/>
      <c r="BM14" s="14"/>
      <c r="BN14" s="14"/>
      <c r="BO14" s="14"/>
      <c r="BP14" s="14"/>
      <c r="BQ14" s="14"/>
      <c r="BR14" s="14"/>
      <c r="BS14" s="14"/>
      <c r="BT14" s="14"/>
      <c r="BU14" s="14"/>
      <c r="BV14" s="14"/>
      <c r="BW14" s="14"/>
      <c r="BX14" s="14"/>
      <c r="BY14" s="14"/>
      <c r="BZ14" s="14"/>
      <c r="CA14" s="14"/>
      <c r="CB14" s="14"/>
      <c r="CC14" s="14"/>
      <c r="CD14" s="14"/>
      <c r="CE14" s="14"/>
      <c r="CF14" s="14"/>
      <c r="CG14" s="14"/>
      <c r="CH14" s="14"/>
      <c r="CI14" s="14"/>
      <c r="CJ14" s="14"/>
      <c r="CK14" s="14"/>
      <c r="CL14" s="14"/>
      <c r="CM14" s="14"/>
      <c r="CN14" s="14"/>
      <c r="CO14" s="14"/>
      <c r="CP14" s="14"/>
      <c r="CQ14" s="14"/>
      <c r="CR14" s="14"/>
      <c r="CS14" s="14"/>
      <c r="CT14" s="14"/>
      <c r="CU14" s="14"/>
      <c r="CV14" s="14"/>
      <c r="CW14" s="14"/>
      <c r="CX14" s="14"/>
      <c r="CY14" s="14"/>
      <c r="CZ14" s="14"/>
      <c r="DA14" s="14"/>
      <c r="DB14" s="14"/>
      <c r="DC14" s="14"/>
      <c r="DD14" s="14"/>
      <c r="DE14" s="14"/>
      <c r="DF14" s="14"/>
      <c r="DG14" s="14"/>
      <c r="DH14" s="14"/>
      <c r="DI14" s="14"/>
      <c r="DJ14" s="14"/>
      <c r="DK14" s="14"/>
      <c r="DL14" s="14"/>
      <c r="DM14" s="14"/>
      <c r="DN14" s="14"/>
      <c r="DO14" s="14"/>
      <c r="DP14" s="14"/>
      <c r="DQ14" s="14"/>
      <c r="DR14" s="14"/>
      <c r="DS14" s="14"/>
      <c r="DT14" s="14"/>
      <c r="DU14" s="14"/>
      <c r="DV14" s="14"/>
      <c r="DW14" s="14"/>
      <c r="DX14" s="14"/>
      <c r="DY14" s="14"/>
      <c r="DZ14" s="14"/>
      <c r="EA14" s="14"/>
      <c r="EB14" s="14"/>
      <c r="EC14" s="14"/>
      <c r="ED14" s="14"/>
      <c r="EE14" s="14"/>
      <c r="EF14" s="14"/>
      <c r="EG14" s="14"/>
      <c r="EH14" s="14"/>
      <c r="EI14" s="14"/>
      <c r="EJ14" s="14"/>
      <c r="EK14" s="14"/>
      <c r="EL14" s="14"/>
      <c r="EM14" s="14"/>
      <c r="EN14" s="14"/>
      <c r="EO14" s="14"/>
      <c r="EP14" s="14"/>
      <c r="EQ14" s="14"/>
      <c r="ER14" s="14"/>
      <c r="ES14" s="14"/>
      <c r="ET14" s="14"/>
      <c r="EU14" s="14"/>
      <c r="EV14" s="14"/>
      <c r="EW14" s="14"/>
      <c r="EX14" s="14"/>
      <c r="EY14" s="14"/>
      <c r="EZ14" s="14"/>
      <c r="FA14" s="14"/>
      <c r="FB14" s="14"/>
      <c r="FC14" s="14"/>
      <c r="FD14" s="14"/>
      <c r="FE14" s="14"/>
      <c r="FF14" s="14"/>
      <c r="FG14" s="14"/>
      <c r="FH14" s="14"/>
      <c r="FI14" s="14"/>
      <c r="FJ14" s="14"/>
      <c r="FK14" s="14"/>
      <c r="FL14" s="14"/>
      <c r="FM14" s="14"/>
      <c r="FN14" s="14"/>
      <c r="FO14" s="14"/>
      <c r="FP14" s="14"/>
      <c r="FQ14" s="14"/>
      <c r="FR14" s="14"/>
      <c r="FS14" s="14"/>
      <c r="FT14" s="14"/>
      <c r="FU14" s="14"/>
      <c r="FV14" s="14"/>
      <c r="FW14" s="14"/>
      <c r="FX14" s="14"/>
      <c r="FY14" s="14"/>
      <c r="FZ14" s="14"/>
      <c r="GA14" s="14"/>
      <c r="GB14" s="14"/>
      <c r="GC14" s="14"/>
      <c r="GD14" s="14"/>
      <c r="GE14" s="14"/>
      <c r="GF14" s="14"/>
      <c r="GG14" s="14"/>
      <c r="GH14" s="14"/>
      <c r="GI14" s="14"/>
      <c r="GJ14" s="14"/>
      <c r="GK14" s="14"/>
      <c r="GL14" s="14"/>
      <c r="GM14" s="14"/>
      <c r="GN14" s="14"/>
      <c r="GO14" s="14"/>
      <c r="GP14" s="14"/>
      <c r="GQ14" s="14"/>
      <c r="GR14" s="14"/>
      <c r="GS14" s="14"/>
      <c r="GT14" s="14"/>
      <c r="GU14" s="14"/>
      <c r="GV14" s="14"/>
      <c r="GW14" s="14"/>
      <c r="GX14" s="14"/>
      <c r="GY14" s="14"/>
      <c r="GZ14" s="14"/>
      <c r="HA14" s="14"/>
      <c r="HB14" s="14"/>
      <c r="HC14" s="14"/>
      <c r="HD14" s="14"/>
      <c r="HE14" s="14"/>
      <c r="HF14" s="14"/>
      <c r="HG14" s="14"/>
      <c r="HH14" s="14"/>
      <c r="HI14" s="14"/>
      <c r="HJ14" s="14"/>
      <c r="HK14" s="14"/>
      <c r="HL14" s="14"/>
      <c r="HM14" s="14"/>
      <c r="HN14" s="14"/>
      <c r="HO14" s="14"/>
      <c r="HP14" s="14"/>
      <c r="HQ14" s="14"/>
      <c r="HR14" s="14"/>
      <c r="HS14" s="14"/>
      <c r="HT14" s="14"/>
      <c r="HU14" s="14"/>
      <c r="HV14" s="14"/>
      <c r="HW14" s="14"/>
      <c r="HX14" s="14"/>
      <c r="HY14" s="14"/>
      <c r="HZ14" s="14"/>
      <c r="IA14" s="14"/>
      <c r="IB14" s="14"/>
      <c r="IC14" s="14"/>
      <c r="ID14" s="14"/>
      <c r="IE14" s="14"/>
      <c r="IF14" s="14"/>
      <c r="IG14" s="6"/>
      <c r="IH14" s="6"/>
    </row>
    <row r="15" spans="1:242" ht="13.5" customHeight="1" x14ac:dyDescent="0.2">
      <c r="A15" s="27"/>
      <c r="B15" s="27"/>
      <c r="C15" s="27"/>
      <c r="D15" s="28"/>
      <c r="E15" s="27"/>
      <c r="G15" s="91"/>
      <c r="H15" s="91"/>
      <c r="I15" s="38"/>
      <c r="J15" s="30"/>
      <c r="K15" s="30"/>
      <c r="L15" s="30"/>
      <c r="M15" s="952" t="s">
        <v>34</v>
      </c>
      <c r="N15" s="952"/>
      <c r="O15" s="952"/>
      <c r="P15" s="31"/>
      <c r="Q15" s="9"/>
      <c r="R15" s="9"/>
      <c r="S15" s="9"/>
      <c r="T15" s="9"/>
    </row>
    <row r="16" spans="1:242" x14ac:dyDescent="0.2">
      <c r="A16" s="657" t="s">
        <v>0</v>
      </c>
      <c r="B16" s="657" t="s">
        <v>1</v>
      </c>
      <c r="C16" s="657" t="s">
        <v>2</v>
      </c>
      <c r="D16" s="659" t="s">
        <v>3</v>
      </c>
      <c r="E16" s="657" t="s">
        <v>4</v>
      </c>
      <c r="F16" s="657" t="s">
        <v>5</v>
      </c>
      <c r="G16" s="642" t="s">
        <v>230</v>
      </c>
      <c r="H16" s="642" t="s">
        <v>210</v>
      </c>
      <c r="I16" s="642" t="s">
        <v>211</v>
      </c>
      <c r="J16" s="638" t="s">
        <v>105</v>
      </c>
      <c r="K16" s="638" t="s">
        <v>141</v>
      </c>
      <c r="L16" s="661" t="s">
        <v>35</v>
      </c>
      <c r="M16" s="662"/>
      <c r="N16" s="662"/>
      <c r="O16" s="663"/>
      <c r="P16" s="31"/>
      <c r="Q16" s="9"/>
      <c r="R16" s="9"/>
      <c r="S16" s="9"/>
      <c r="T16" s="9"/>
    </row>
    <row r="17" spans="1:240" x14ac:dyDescent="0.2">
      <c r="A17" s="658"/>
      <c r="B17" s="658"/>
      <c r="C17" s="658"/>
      <c r="D17" s="660"/>
      <c r="E17" s="639"/>
      <c r="F17" s="957"/>
      <c r="G17" s="643"/>
      <c r="H17" s="643"/>
      <c r="I17" s="643"/>
      <c r="J17" s="639"/>
      <c r="K17" s="639"/>
      <c r="L17" s="638" t="s">
        <v>36</v>
      </c>
      <c r="M17" s="962" t="s">
        <v>38</v>
      </c>
      <c r="N17" s="963"/>
      <c r="O17" s="963"/>
      <c r="P17" s="31"/>
      <c r="Q17" s="9"/>
      <c r="R17" s="9"/>
      <c r="S17" s="9"/>
      <c r="T17" s="9"/>
    </row>
    <row r="18" spans="1:240" ht="158.25" customHeight="1" x14ac:dyDescent="0.2">
      <c r="A18" s="658"/>
      <c r="B18" s="658"/>
      <c r="C18" s="658"/>
      <c r="D18" s="660"/>
      <c r="E18" s="639"/>
      <c r="F18" s="957"/>
      <c r="G18" s="643"/>
      <c r="H18" s="643"/>
      <c r="I18" s="643"/>
      <c r="J18" s="639"/>
      <c r="K18" s="639"/>
      <c r="L18" s="639"/>
      <c r="M18" s="32" t="s">
        <v>39</v>
      </c>
      <c r="N18" s="32" t="s">
        <v>71</v>
      </c>
      <c r="O18" s="32" t="s">
        <v>140</v>
      </c>
      <c r="P18" s="26"/>
    </row>
    <row r="19" spans="1:240" ht="19.5" customHeight="1" x14ac:dyDescent="0.2">
      <c r="A19" s="958" t="s">
        <v>66</v>
      </c>
      <c r="B19" s="959"/>
      <c r="C19" s="959"/>
      <c r="D19" s="959"/>
      <c r="E19" s="959"/>
      <c r="F19" s="959"/>
      <c r="G19" s="959"/>
      <c r="H19" s="960"/>
      <c r="I19" s="959"/>
      <c r="J19" s="959"/>
      <c r="K19" s="959"/>
      <c r="L19" s="959"/>
      <c r="M19" s="959"/>
      <c r="N19" s="959"/>
      <c r="O19" s="961"/>
      <c r="P19" s="26"/>
    </row>
    <row r="20" spans="1:240" ht="17.25" customHeight="1" x14ac:dyDescent="0.2">
      <c r="A20" s="644" t="s">
        <v>76</v>
      </c>
      <c r="B20" s="645"/>
      <c r="C20" s="645"/>
      <c r="D20" s="645"/>
      <c r="E20" s="645"/>
      <c r="F20" s="645"/>
      <c r="G20" s="645"/>
      <c r="H20" s="646"/>
      <c r="I20" s="645"/>
      <c r="J20" s="645"/>
      <c r="K20" s="645"/>
      <c r="L20" s="645"/>
      <c r="M20" s="645"/>
      <c r="N20" s="645"/>
      <c r="O20" s="647"/>
      <c r="P20" s="26"/>
    </row>
    <row r="21" spans="1:240" ht="17.25" customHeight="1" x14ac:dyDescent="0.2">
      <c r="A21" s="33" t="s">
        <v>6</v>
      </c>
      <c r="B21" s="66" t="s">
        <v>50</v>
      </c>
      <c r="C21" s="66"/>
      <c r="D21" s="66"/>
      <c r="E21" s="66"/>
      <c r="F21" s="66"/>
      <c r="G21" s="94"/>
      <c r="H21" s="131"/>
      <c r="I21" s="117"/>
      <c r="J21" s="66"/>
      <c r="K21" s="66"/>
      <c r="L21" s="66"/>
      <c r="M21" s="66"/>
      <c r="N21" s="66"/>
      <c r="O21" s="66"/>
      <c r="P21" s="26"/>
    </row>
    <row r="22" spans="1:240" ht="18" customHeight="1" x14ac:dyDescent="0.2">
      <c r="A22" s="34" t="s">
        <v>6</v>
      </c>
      <c r="B22" s="35" t="s">
        <v>6</v>
      </c>
      <c r="C22" s="953" t="s">
        <v>259</v>
      </c>
      <c r="D22" s="954"/>
      <c r="E22" s="954"/>
      <c r="F22" s="954"/>
      <c r="G22" s="954"/>
      <c r="H22" s="955"/>
      <c r="I22" s="954"/>
      <c r="J22" s="954"/>
      <c r="K22" s="954"/>
      <c r="L22" s="954"/>
      <c r="M22" s="954"/>
      <c r="N22" s="954"/>
      <c r="O22" s="956"/>
      <c r="P22" s="26"/>
    </row>
    <row r="23" spans="1:240" ht="32.25" customHeight="1" x14ac:dyDescent="0.2">
      <c r="A23" s="452" t="s">
        <v>6</v>
      </c>
      <c r="B23" s="539" t="s">
        <v>6</v>
      </c>
      <c r="C23" s="607" t="s">
        <v>12</v>
      </c>
      <c r="D23" s="648" t="s">
        <v>79</v>
      </c>
      <c r="E23" s="623" t="s">
        <v>19</v>
      </c>
      <c r="F23" s="652" t="s">
        <v>204</v>
      </c>
      <c r="G23" s="655">
        <v>941.6</v>
      </c>
      <c r="H23" s="948">
        <v>649.20000000000005</v>
      </c>
      <c r="I23" s="640">
        <v>1062.0999999999999</v>
      </c>
      <c r="J23" s="679">
        <v>916.6</v>
      </c>
      <c r="K23" s="679">
        <v>961.5</v>
      </c>
      <c r="L23" s="951" t="s">
        <v>241</v>
      </c>
      <c r="M23" s="641">
        <v>3</v>
      </c>
      <c r="N23" s="641">
        <v>3</v>
      </c>
      <c r="O23" s="641">
        <v>3</v>
      </c>
      <c r="P23" s="36"/>
    </row>
    <row r="24" spans="1:240" s="15" customFormat="1" ht="10.5" customHeight="1" x14ac:dyDescent="0.2">
      <c r="A24" s="592"/>
      <c r="B24" s="605"/>
      <c r="C24" s="609"/>
      <c r="D24" s="649"/>
      <c r="E24" s="624"/>
      <c r="F24" s="652"/>
      <c r="G24" s="656"/>
      <c r="H24" s="949"/>
      <c r="I24" s="640"/>
      <c r="J24" s="679"/>
      <c r="K24" s="679"/>
      <c r="L24" s="951"/>
      <c r="M24" s="641"/>
      <c r="N24" s="641"/>
      <c r="O24" s="641"/>
      <c r="P24" s="36"/>
      <c r="Q24" s="14"/>
      <c r="R24" s="14"/>
      <c r="S24" s="14"/>
      <c r="T24" s="14"/>
      <c r="U24" s="14"/>
      <c r="V24" s="14"/>
      <c r="W24" s="14"/>
      <c r="X24" s="14"/>
      <c r="Y24" s="14"/>
      <c r="Z24" s="14"/>
      <c r="AA24" s="14"/>
      <c r="AB24" s="14"/>
      <c r="AC24" s="14"/>
      <c r="AD24" s="14"/>
      <c r="AE24" s="14"/>
      <c r="AF24" s="14"/>
      <c r="AG24" s="14"/>
      <c r="AH24" s="14"/>
      <c r="AI24" s="14"/>
      <c r="AJ24" s="14"/>
      <c r="AK24" s="14"/>
      <c r="AL24" s="14"/>
      <c r="AM24" s="14"/>
      <c r="AN24" s="14"/>
      <c r="AO24" s="14"/>
      <c r="AP24" s="14"/>
      <c r="AQ24" s="14"/>
      <c r="AR24" s="14"/>
      <c r="AS24" s="14"/>
      <c r="AT24" s="14"/>
      <c r="AU24" s="14"/>
      <c r="AV24" s="14"/>
      <c r="AW24" s="14"/>
      <c r="AX24" s="14"/>
      <c r="AY24" s="14"/>
      <c r="AZ24" s="14"/>
      <c r="BA24" s="14"/>
      <c r="BB24" s="14"/>
      <c r="BC24" s="14"/>
      <c r="BD24" s="14"/>
      <c r="BE24" s="14"/>
      <c r="BF24" s="14"/>
      <c r="BG24" s="14"/>
      <c r="BH24" s="14"/>
      <c r="BI24" s="14"/>
      <c r="BJ24" s="14"/>
      <c r="BK24" s="14"/>
      <c r="BL24" s="14"/>
      <c r="BM24" s="14"/>
      <c r="BN24" s="14"/>
      <c r="BO24" s="14"/>
      <c r="BP24" s="14"/>
      <c r="BQ24" s="14"/>
      <c r="BR24" s="14"/>
      <c r="BS24" s="14"/>
      <c r="BT24" s="14"/>
      <c r="BU24" s="14"/>
      <c r="BV24" s="14"/>
      <c r="BW24" s="14"/>
      <c r="BX24" s="14"/>
      <c r="BY24" s="14"/>
      <c r="BZ24" s="14"/>
      <c r="CA24" s="14"/>
      <c r="CB24" s="14"/>
      <c r="CC24" s="14"/>
      <c r="CD24" s="14"/>
      <c r="CE24" s="14"/>
      <c r="CF24" s="14"/>
      <c r="CG24" s="14"/>
      <c r="CH24" s="14"/>
      <c r="CI24" s="14"/>
      <c r="CJ24" s="14"/>
      <c r="CK24" s="14"/>
      <c r="CL24" s="14"/>
      <c r="CM24" s="14"/>
      <c r="CN24" s="14"/>
      <c r="CO24" s="14"/>
      <c r="CP24" s="14"/>
      <c r="CQ24" s="14"/>
      <c r="CR24" s="14"/>
      <c r="CS24" s="14"/>
      <c r="CT24" s="14"/>
      <c r="CU24" s="14"/>
      <c r="CV24" s="14"/>
      <c r="CW24" s="14"/>
      <c r="CX24" s="14"/>
      <c r="CY24" s="14"/>
      <c r="CZ24" s="14"/>
      <c r="DA24" s="14"/>
      <c r="DB24" s="14"/>
      <c r="DC24" s="14"/>
      <c r="DD24" s="14"/>
      <c r="DE24" s="14"/>
      <c r="DF24" s="14"/>
      <c r="DG24" s="14"/>
      <c r="DH24" s="14"/>
      <c r="DI24" s="14"/>
      <c r="DJ24" s="14"/>
      <c r="DK24" s="14"/>
      <c r="DL24" s="14"/>
      <c r="DM24" s="14"/>
      <c r="DN24" s="14"/>
      <c r="DO24" s="14"/>
      <c r="DP24" s="14"/>
      <c r="DQ24" s="14"/>
      <c r="DR24" s="14"/>
      <c r="DS24" s="14"/>
      <c r="DT24" s="14"/>
      <c r="DU24" s="14"/>
      <c r="DV24" s="14"/>
      <c r="DW24" s="14"/>
      <c r="DX24" s="14"/>
      <c r="DY24" s="14"/>
      <c r="DZ24" s="14"/>
      <c r="EA24" s="14"/>
      <c r="EB24" s="14"/>
      <c r="EC24" s="14"/>
      <c r="ED24" s="14"/>
      <c r="EE24" s="14"/>
      <c r="EF24" s="14"/>
      <c r="EG24" s="14"/>
      <c r="EH24" s="14"/>
      <c r="EI24" s="14"/>
      <c r="EJ24" s="14"/>
      <c r="EK24" s="14"/>
      <c r="EL24" s="14"/>
      <c r="EM24" s="14"/>
      <c r="EN24" s="14"/>
      <c r="EO24" s="14"/>
      <c r="EP24" s="14"/>
      <c r="EQ24" s="14"/>
      <c r="ER24" s="14"/>
      <c r="ES24" s="14"/>
      <c r="ET24" s="14"/>
      <c r="EU24" s="14"/>
      <c r="EV24" s="14"/>
      <c r="EW24" s="14"/>
      <c r="EX24" s="14"/>
      <c r="EY24" s="14"/>
      <c r="EZ24" s="14"/>
      <c r="FA24" s="14"/>
      <c r="FB24" s="14"/>
      <c r="FC24" s="14"/>
      <c r="FD24" s="14"/>
      <c r="FE24" s="14"/>
      <c r="FF24" s="14"/>
      <c r="FG24" s="14"/>
      <c r="FH24" s="14"/>
      <c r="FI24" s="14"/>
      <c r="FJ24" s="14"/>
      <c r="FK24" s="14"/>
      <c r="FL24" s="14"/>
      <c r="FM24" s="14"/>
      <c r="FN24" s="14"/>
      <c r="FO24" s="14"/>
      <c r="FP24" s="14"/>
      <c r="FQ24" s="14"/>
      <c r="FR24" s="14"/>
      <c r="FS24" s="14"/>
      <c r="FT24" s="14"/>
      <c r="FU24" s="14"/>
      <c r="FV24" s="14"/>
      <c r="FW24" s="14"/>
      <c r="FX24" s="14"/>
      <c r="FY24" s="14"/>
      <c r="FZ24" s="14"/>
      <c r="GA24" s="14"/>
      <c r="GB24" s="14"/>
      <c r="GC24" s="14"/>
      <c r="GD24" s="14"/>
      <c r="GE24" s="14"/>
      <c r="GF24" s="14"/>
      <c r="GG24" s="14"/>
      <c r="GH24" s="14"/>
      <c r="GI24" s="14"/>
      <c r="GJ24" s="14"/>
      <c r="GK24" s="14"/>
      <c r="GL24" s="14"/>
      <c r="GM24" s="14"/>
      <c r="GN24" s="14"/>
      <c r="GO24" s="14"/>
      <c r="GP24" s="14"/>
      <c r="GQ24" s="14"/>
      <c r="GR24" s="14"/>
      <c r="GS24" s="14"/>
      <c r="GT24" s="14"/>
      <c r="GU24" s="14"/>
      <c r="GV24" s="14"/>
      <c r="GW24" s="14"/>
      <c r="GX24" s="14"/>
      <c r="GY24" s="14"/>
      <c r="GZ24" s="14"/>
      <c r="HA24" s="14"/>
      <c r="HB24" s="14"/>
      <c r="HC24" s="14"/>
      <c r="HD24" s="14"/>
      <c r="HE24" s="14"/>
      <c r="HF24" s="14"/>
      <c r="HG24" s="14"/>
      <c r="HH24" s="14"/>
      <c r="HI24" s="14"/>
      <c r="HJ24" s="14"/>
      <c r="HK24" s="14"/>
      <c r="HL24" s="14"/>
      <c r="HM24" s="14"/>
      <c r="HN24" s="14"/>
      <c r="HO24" s="14"/>
      <c r="HP24" s="14"/>
      <c r="HQ24" s="14"/>
      <c r="HR24" s="14"/>
      <c r="HS24" s="14"/>
      <c r="HT24" s="14"/>
      <c r="HU24" s="14"/>
      <c r="HV24" s="14"/>
      <c r="HW24" s="14"/>
      <c r="HX24" s="14"/>
      <c r="HY24" s="14"/>
      <c r="HZ24" s="14"/>
      <c r="IA24" s="14"/>
      <c r="IB24" s="14"/>
      <c r="IC24" s="14"/>
      <c r="ID24" s="14"/>
      <c r="IE24" s="14"/>
      <c r="IF24" s="14"/>
    </row>
    <row r="25" spans="1:240" s="15" customFormat="1" ht="22.5" customHeight="1" x14ac:dyDescent="0.2">
      <c r="A25" s="592"/>
      <c r="B25" s="605"/>
      <c r="C25" s="609"/>
      <c r="D25" s="650"/>
      <c r="E25" s="624"/>
      <c r="F25" s="185" t="s">
        <v>43</v>
      </c>
      <c r="G25" s="63">
        <f>SUM(G23)</f>
        <v>941.6</v>
      </c>
      <c r="H25" s="63">
        <f>SUM(H23)</f>
        <v>649.20000000000005</v>
      </c>
      <c r="I25" s="63">
        <f t="shared" ref="I25:K25" si="0">SUM(I23)</f>
        <v>1062.0999999999999</v>
      </c>
      <c r="J25" s="63">
        <f t="shared" si="0"/>
        <v>916.6</v>
      </c>
      <c r="K25" s="63">
        <f t="shared" si="0"/>
        <v>961.5</v>
      </c>
      <c r="L25" s="664"/>
      <c r="M25" s="665"/>
      <c r="N25" s="665"/>
      <c r="O25" s="666"/>
      <c r="P25" s="36"/>
      <c r="Q25" s="14"/>
      <c r="R25" s="14"/>
      <c r="S25" s="14"/>
      <c r="T25" s="14"/>
      <c r="U25" s="14"/>
      <c r="V25" s="14"/>
      <c r="W25" s="14"/>
      <c r="X25" s="14"/>
      <c r="Y25" s="14"/>
      <c r="Z25" s="14"/>
      <c r="AA25" s="14"/>
      <c r="AB25" s="14"/>
      <c r="AC25" s="14"/>
      <c r="AD25" s="14"/>
      <c r="AE25" s="14"/>
      <c r="AF25" s="14"/>
      <c r="AG25" s="14"/>
      <c r="AH25" s="14"/>
      <c r="AI25" s="14"/>
      <c r="AJ25" s="14"/>
      <c r="AK25" s="14"/>
      <c r="AL25" s="14"/>
      <c r="AM25" s="14"/>
      <c r="AN25" s="14"/>
      <c r="AO25" s="14"/>
      <c r="AP25" s="14"/>
      <c r="AQ25" s="14"/>
      <c r="AR25" s="14"/>
      <c r="AS25" s="14"/>
      <c r="AT25" s="14"/>
      <c r="AU25" s="14"/>
      <c r="AV25" s="14"/>
      <c r="AW25" s="14"/>
      <c r="AX25" s="14"/>
      <c r="AY25" s="14"/>
      <c r="AZ25" s="14"/>
      <c r="BA25" s="14"/>
      <c r="BB25" s="14"/>
      <c r="BC25" s="14"/>
      <c r="BD25" s="14"/>
      <c r="BE25" s="14"/>
      <c r="BF25" s="14"/>
      <c r="BG25" s="14"/>
      <c r="BH25" s="14"/>
      <c r="BI25" s="14"/>
      <c r="BJ25" s="14"/>
      <c r="BK25" s="14"/>
      <c r="BL25" s="14"/>
      <c r="BM25" s="14"/>
      <c r="BN25" s="14"/>
      <c r="BO25" s="14"/>
      <c r="BP25" s="14"/>
      <c r="BQ25" s="14"/>
      <c r="BR25" s="14"/>
      <c r="BS25" s="14"/>
      <c r="BT25" s="14"/>
      <c r="BU25" s="14"/>
      <c r="BV25" s="14"/>
      <c r="BW25" s="14"/>
      <c r="BX25" s="14"/>
      <c r="BY25" s="14"/>
      <c r="BZ25" s="14"/>
      <c r="CA25" s="14"/>
      <c r="CB25" s="14"/>
      <c r="CC25" s="14"/>
      <c r="CD25" s="14"/>
      <c r="CE25" s="14"/>
      <c r="CF25" s="14"/>
      <c r="CG25" s="14"/>
      <c r="CH25" s="14"/>
      <c r="CI25" s="14"/>
      <c r="CJ25" s="14"/>
      <c r="CK25" s="14"/>
      <c r="CL25" s="14"/>
      <c r="CM25" s="14"/>
      <c r="CN25" s="14"/>
      <c r="CO25" s="14"/>
      <c r="CP25" s="14"/>
      <c r="CQ25" s="14"/>
      <c r="CR25" s="14"/>
      <c r="CS25" s="14"/>
      <c r="CT25" s="14"/>
      <c r="CU25" s="14"/>
      <c r="CV25" s="14"/>
      <c r="CW25" s="14"/>
      <c r="CX25" s="14"/>
      <c r="CY25" s="14"/>
      <c r="CZ25" s="14"/>
      <c r="DA25" s="14"/>
      <c r="DB25" s="14"/>
      <c r="DC25" s="14"/>
      <c r="DD25" s="14"/>
      <c r="DE25" s="14"/>
      <c r="DF25" s="14"/>
      <c r="DG25" s="14"/>
      <c r="DH25" s="14"/>
      <c r="DI25" s="14"/>
      <c r="DJ25" s="14"/>
      <c r="DK25" s="14"/>
      <c r="DL25" s="14"/>
      <c r="DM25" s="14"/>
      <c r="DN25" s="14"/>
      <c r="DO25" s="14"/>
      <c r="DP25" s="14"/>
      <c r="DQ25" s="14"/>
      <c r="DR25" s="14"/>
      <c r="DS25" s="14"/>
      <c r="DT25" s="14"/>
      <c r="DU25" s="14"/>
      <c r="DV25" s="14"/>
      <c r="DW25" s="14"/>
      <c r="DX25" s="14"/>
      <c r="DY25" s="14"/>
      <c r="DZ25" s="14"/>
      <c r="EA25" s="14"/>
      <c r="EB25" s="14"/>
      <c r="EC25" s="14"/>
      <c r="ED25" s="14"/>
      <c r="EE25" s="14"/>
      <c r="EF25" s="14"/>
      <c r="EG25" s="14"/>
      <c r="EH25" s="14"/>
      <c r="EI25" s="14"/>
      <c r="EJ25" s="14"/>
      <c r="EK25" s="14"/>
      <c r="EL25" s="14"/>
      <c r="EM25" s="14"/>
      <c r="EN25" s="14"/>
      <c r="EO25" s="14"/>
      <c r="EP25" s="14"/>
      <c r="EQ25" s="14"/>
      <c r="ER25" s="14"/>
      <c r="ES25" s="14"/>
      <c r="ET25" s="14"/>
      <c r="EU25" s="14"/>
      <c r="EV25" s="14"/>
      <c r="EW25" s="14"/>
      <c r="EX25" s="14"/>
      <c r="EY25" s="14"/>
      <c r="EZ25" s="14"/>
      <c r="FA25" s="14"/>
      <c r="FB25" s="14"/>
      <c r="FC25" s="14"/>
      <c r="FD25" s="14"/>
      <c r="FE25" s="14"/>
      <c r="FF25" s="14"/>
      <c r="FG25" s="14"/>
      <c r="FH25" s="14"/>
      <c r="FI25" s="14"/>
      <c r="FJ25" s="14"/>
      <c r="FK25" s="14"/>
      <c r="FL25" s="14"/>
      <c r="FM25" s="14"/>
      <c r="FN25" s="14"/>
      <c r="FO25" s="14"/>
      <c r="FP25" s="14"/>
      <c r="FQ25" s="14"/>
      <c r="FR25" s="14"/>
      <c r="FS25" s="14"/>
      <c r="FT25" s="14"/>
      <c r="FU25" s="14"/>
      <c r="FV25" s="14"/>
      <c r="FW25" s="14"/>
      <c r="FX25" s="14"/>
      <c r="FY25" s="14"/>
      <c r="FZ25" s="14"/>
      <c r="GA25" s="14"/>
      <c r="GB25" s="14"/>
      <c r="GC25" s="14"/>
      <c r="GD25" s="14"/>
      <c r="GE25" s="14"/>
      <c r="GF25" s="14"/>
      <c r="GG25" s="14"/>
      <c r="GH25" s="14"/>
      <c r="GI25" s="14"/>
      <c r="GJ25" s="14"/>
      <c r="GK25" s="14"/>
      <c r="GL25" s="14"/>
      <c r="GM25" s="14"/>
      <c r="GN25" s="14"/>
      <c r="GO25" s="14"/>
      <c r="GP25" s="14"/>
      <c r="GQ25" s="14"/>
      <c r="GR25" s="14"/>
      <c r="GS25" s="14"/>
      <c r="GT25" s="14"/>
      <c r="GU25" s="14"/>
      <c r="GV25" s="14"/>
      <c r="GW25" s="14"/>
      <c r="GX25" s="14"/>
      <c r="GY25" s="14"/>
      <c r="GZ25" s="14"/>
      <c r="HA25" s="14"/>
      <c r="HB25" s="14"/>
      <c r="HC25" s="14"/>
      <c r="HD25" s="14"/>
      <c r="HE25" s="14"/>
      <c r="HF25" s="14"/>
      <c r="HG25" s="14"/>
      <c r="HH25" s="14"/>
      <c r="HI25" s="14"/>
      <c r="HJ25" s="14"/>
      <c r="HK25" s="14"/>
      <c r="HL25" s="14"/>
      <c r="HM25" s="14"/>
      <c r="HN25" s="14"/>
      <c r="HO25" s="14"/>
      <c r="HP25" s="14"/>
      <c r="HQ25" s="14"/>
      <c r="HR25" s="14"/>
      <c r="HS25" s="14"/>
      <c r="HT25" s="14"/>
      <c r="HU25" s="14"/>
      <c r="HV25" s="14"/>
      <c r="HW25" s="14"/>
      <c r="HX25" s="14"/>
      <c r="HY25" s="14"/>
      <c r="HZ25" s="14"/>
      <c r="IA25" s="14"/>
      <c r="IB25" s="14"/>
      <c r="IC25" s="14"/>
      <c r="ID25" s="14"/>
      <c r="IE25" s="14"/>
      <c r="IF25" s="14"/>
    </row>
    <row r="26" spans="1:240" ht="45.75" customHeight="1" x14ac:dyDescent="0.2">
      <c r="A26" s="452" t="s">
        <v>6</v>
      </c>
      <c r="B26" s="539" t="s">
        <v>6</v>
      </c>
      <c r="C26" s="591" t="s">
        <v>13</v>
      </c>
      <c r="D26" s="651" t="s">
        <v>90</v>
      </c>
      <c r="E26" s="653" t="s">
        <v>77</v>
      </c>
      <c r="F26" s="186" t="s">
        <v>190</v>
      </c>
      <c r="G26" s="187">
        <v>35</v>
      </c>
      <c r="H26" s="188">
        <v>36.4</v>
      </c>
      <c r="I26" s="189">
        <v>36.4</v>
      </c>
      <c r="J26" s="187">
        <v>42.1</v>
      </c>
      <c r="K26" s="187">
        <v>44.2</v>
      </c>
      <c r="L26" s="374" t="s">
        <v>258</v>
      </c>
      <c r="M26" s="375">
        <v>80</v>
      </c>
      <c r="N26" s="375">
        <v>80</v>
      </c>
      <c r="O26" s="375">
        <v>80</v>
      </c>
      <c r="P26" s="36">
        <v>35</v>
      </c>
    </row>
    <row r="27" spans="1:240" ht="20.25" customHeight="1" x14ac:dyDescent="0.2">
      <c r="A27" s="452"/>
      <c r="B27" s="539"/>
      <c r="C27" s="591"/>
      <c r="D27" s="486"/>
      <c r="E27" s="654"/>
      <c r="F27" s="164" t="s">
        <v>43</v>
      </c>
      <c r="G27" s="165">
        <f>G26</f>
        <v>35</v>
      </c>
      <c r="H27" s="165">
        <f>H26</f>
        <v>36.4</v>
      </c>
      <c r="I27" s="165">
        <f t="shared" ref="I27:K27" si="1">I26</f>
        <v>36.4</v>
      </c>
      <c r="J27" s="165">
        <f t="shared" si="1"/>
        <v>42.1</v>
      </c>
      <c r="K27" s="165">
        <f t="shared" si="1"/>
        <v>44.2</v>
      </c>
      <c r="L27" s="487"/>
      <c r="M27" s="488"/>
      <c r="N27" s="488"/>
      <c r="O27" s="489"/>
      <c r="P27" s="36"/>
    </row>
    <row r="28" spans="1:240" s="15" customFormat="1" ht="33" customHeight="1" x14ac:dyDescent="0.2">
      <c r="A28" s="686" t="s">
        <v>6</v>
      </c>
      <c r="B28" s="688" t="s">
        <v>6</v>
      </c>
      <c r="C28" s="690" t="s">
        <v>18</v>
      </c>
      <c r="D28" s="928" t="s">
        <v>80</v>
      </c>
      <c r="E28" s="966" t="s">
        <v>77</v>
      </c>
      <c r="F28" s="190" t="s">
        <v>204</v>
      </c>
      <c r="G28" s="191">
        <v>106.2</v>
      </c>
      <c r="H28" s="192">
        <v>102.6</v>
      </c>
      <c r="I28" s="193">
        <v>102.6</v>
      </c>
      <c r="J28" s="191">
        <v>261.60000000000002</v>
      </c>
      <c r="K28" s="191">
        <v>274.39999999999998</v>
      </c>
      <c r="L28" s="926" t="s">
        <v>240</v>
      </c>
      <c r="M28" s="682">
        <v>23</v>
      </c>
      <c r="N28" s="680">
        <v>52</v>
      </c>
      <c r="O28" s="680">
        <v>52</v>
      </c>
      <c r="P28" s="36"/>
      <c r="Q28" s="14"/>
      <c r="R28" s="14"/>
      <c r="S28" s="14"/>
      <c r="T28" s="14"/>
      <c r="U28" s="14"/>
      <c r="V28" s="14"/>
      <c r="W28" s="14"/>
      <c r="X28" s="14"/>
      <c r="Y28" s="14"/>
      <c r="Z28" s="14"/>
      <c r="AA28" s="14"/>
      <c r="AB28" s="14"/>
      <c r="AC28" s="14"/>
      <c r="AD28" s="14"/>
      <c r="AE28" s="14"/>
      <c r="AF28" s="14"/>
      <c r="AG28" s="14"/>
      <c r="AH28" s="14"/>
      <c r="AI28" s="14"/>
      <c r="AJ28" s="14"/>
      <c r="AK28" s="14"/>
      <c r="AL28" s="14"/>
      <c r="AM28" s="14"/>
      <c r="AN28" s="14"/>
      <c r="AO28" s="14"/>
      <c r="AP28" s="14"/>
      <c r="AQ28" s="14"/>
      <c r="AR28" s="14"/>
      <c r="AS28" s="14"/>
      <c r="AT28" s="14"/>
      <c r="AU28" s="14"/>
      <c r="AV28" s="14"/>
      <c r="AW28" s="14"/>
      <c r="AX28" s="14"/>
      <c r="AY28" s="14"/>
      <c r="AZ28" s="14"/>
      <c r="BA28" s="14"/>
      <c r="BB28" s="14"/>
      <c r="BC28" s="14"/>
      <c r="BD28" s="14"/>
      <c r="BE28" s="14"/>
      <c r="BF28" s="14"/>
      <c r="BG28" s="14"/>
      <c r="BH28" s="14"/>
      <c r="BI28" s="14"/>
      <c r="BJ28" s="14"/>
      <c r="BK28" s="14"/>
      <c r="BL28" s="14"/>
      <c r="BM28" s="14"/>
      <c r="BN28" s="14"/>
      <c r="BO28" s="14"/>
      <c r="BP28" s="14"/>
      <c r="BQ28" s="14"/>
      <c r="BR28" s="14"/>
      <c r="BS28" s="14"/>
      <c r="BT28" s="14"/>
      <c r="BU28" s="14"/>
      <c r="BV28" s="14"/>
      <c r="BW28" s="14"/>
      <c r="BX28" s="14"/>
      <c r="BY28" s="14"/>
      <c r="BZ28" s="14"/>
      <c r="CA28" s="14"/>
      <c r="CB28" s="14"/>
      <c r="CC28" s="14"/>
      <c r="CD28" s="14"/>
      <c r="CE28" s="14"/>
      <c r="CF28" s="14"/>
      <c r="CG28" s="14"/>
      <c r="CH28" s="14"/>
      <c r="CI28" s="14"/>
      <c r="CJ28" s="14"/>
      <c r="CK28" s="14"/>
      <c r="CL28" s="14"/>
      <c r="CM28" s="14"/>
      <c r="CN28" s="14"/>
      <c r="CO28" s="14"/>
      <c r="CP28" s="14"/>
      <c r="CQ28" s="14"/>
      <c r="CR28" s="14"/>
      <c r="CS28" s="14"/>
      <c r="CT28" s="14"/>
      <c r="CU28" s="14"/>
      <c r="CV28" s="14"/>
      <c r="CW28" s="14"/>
      <c r="CX28" s="14"/>
      <c r="CY28" s="14"/>
      <c r="CZ28" s="14"/>
      <c r="DA28" s="14"/>
      <c r="DB28" s="14"/>
      <c r="DC28" s="14"/>
      <c r="DD28" s="14"/>
      <c r="DE28" s="14"/>
      <c r="DF28" s="14"/>
      <c r="DG28" s="14"/>
      <c r="DH28" s="14"/>
      <c r="DI28" s="14"/>
      <c r="DJ28" s="14"/>
      <c r="DK28" s="14"/>
      <c r="DL28" s="14"/>
      <c r="DM28" s="14"/>
      <c r="DN28" s="14"/>
      <c r="DO28" s="14"/>
      <c r="DP28" s="14"/>
      <c r="DQ28" s="14"/>
      <c r="DR28" s="14"/>
      <c r="DS28" s="14"/>
      <c r="DT28" s="14"/>
      <c r="DU28" s="14"/>
      <c r="DV28" s="14"/>
      <c r="DW28" s="14"/>
      <c r="DX28" s="14"/>
      <c r="DY28" s="14"/>
      <c r="DZ28" s="14"/>
      <c r="EA28" s="14"/>
      <c r="EB28" s="14"/>
      <c r="EC28" s="14"/>
      <c r="ED28" s="14"/>
      <c r="EE28" s="14"/>
      <c r="EF28" s="14"/>
      <c r="EG28" s="14"/>
      <c r="EH28" s="14"/>
      <c r="EI28" s="14"/>
      <c r="EJ28" s="14"/>
      <c r="EK28" s="14"/>
      <c r="EL28" s="14"/>
      <c r="EM28" s="14"/>
      <c r="EN28" s="14"/>
      <c r="EO28" s="14"/>
      <c r="EP28" s="14"/>
      <c r="EQ28" s="14"/>
      <c r="ER28" s="14"/>
      <c r="ES28" s="14"/>
      <c r="ET28" s="14"/>
      <c r="EU28" s="14"/>
      <c r="EV28" s="14"/>
      <c r="EW28" s="14"/>
      <c r="EX28" s="14"/>
      <c r="EY28" s="14"/>
      <c r="EZ28" s="14"/>
      <c r="FA28" s="14"/>
      <c r="FB28" s="14"/>
      <c r="FC28" s="14"/>
      <c r="FD28" s="14"/>
      <c r="FE28" s="14"/>
      <c r="FF28" s="14"/>
      <c r="FG28" s="14"/>
      <c r="FH28" s="14"/>
      <c r="FI28" s="14"/>
      <c r="FJ28" s="14"/>
      <c r="FK28" s="14"/>
      <c r="FL28" s="14"/>
      <c r="FM28" s="14"/>
      <c r="FN28" s="14"/>
      <c r="FO28" s="14"/>
      <c r="FP28" s="14"/>
      <c r="FQ28" s="14"/>
      <c r="FR28" s="14"/>
      <c r="FS28" s="14"/>
      <c r="FT28" s="14"/>
      <c r="FU28" s="14"/>
      <c r="FV28" s="14"/>
      <c r="FW28" s="14"/>
      <c r="FX28" s="14"/>
      <c r="FY28" s="14"/>
      <c r="FZ28" s="14"/>
      <c r="GA28" s="14"/>
      <c r="GB28" s="14"/>
      <c r="GC28" s="14"/>
      <c r="GD28" s="14"/>
      <c r="GE28" s="14"/>
      <c r="GF28" s="14"/>
      <c r="GG28" s="14"/>
      <c r="GH28" s="14"/>
      <c r="GI28" s="14"/>
      <c r="GJ28" s="14"/>
      <c r="GK28" s="14"/>
      <c r="GL28" s="14"/>
      <c r="GM28" s="14"/>
      <c r="GN28" s="14"/>
      <c r="GO28" s="14"/>
      <c r="GP28" s="14"/>
      <c r="GQ28" s="14"/>
      <c r="GR28" s="14"/>
      <c r="GS28" s="14"/>
      <c r="GT28" s="14"/>
      <c r="GU28" s="14"/>
      <c r="GV28" s="14"/>
      <c r="GW28" s="14"/>
      <c r="GX28" s="14"/>
      <c r="GY28" s="14"/>
      <c r="GZ28" s="14"/>
      <c r="HA28" s="14"/>
      <c r="HB28" s="14"/>
      <c r="HC28" s="14"/>
      <c r="HD28" s="14"/>
      <c r="HE28" s="14"/>
      <c r="HF28" s="14"/>
      <c r="HG28" s="14"/>
      <c r="HH28" s="14"/>
      <c r="HI28" s="14"/>
      <c r="HJ28" s="14"/>
      <c r="HK28" s="14"/>
      <c r="HL28" s="14"/>
      <c r="HM28" s="14"/>
      <c r="HN28" s="14"/>
      <c r="HO28" s="14"/>
      <c r="HP28" s="14"/>
      <c r="HQ28" s="14"/>
      <c r="HR28" s="14"/>
      <c r="HS28" s="14"/>
      <c r="HT28" s="14"/>
      <c r="HU28" s="14"/>
      <c r="HV28" s="14"/>
      <c r="HW28" s="14"/>
      <c r="HX28" s="14"/>
      <c r="HY28" s="14"/>
      <c r="HZ28" s="14"/>
      <c r="IA28" s="14"/>
      <c r="IB28" s="14"/>
      <c r="IC28" s="14"/>
      <c r="ID28" s="14"/>
      <c r="IE28" s="14"/>
      <c r="IF28" s="14"/>
    </row>
    <row r="29" spans="1:240" s="15" customFormat="1" ht="28.5" customHeight="1" x14ac:dyDescent="0.2">
      <c r="A29" s="687"/>
      <c r="B29" s="689"/>
      <c r="C29" s="691"/>
      <c r="D29" s="928"/>
      <c r="E29" s="624"/>
      <c r="F29" s="194" t="s">
        <v>190</v>
      </c>
      <c r="G29" s="191">
        <v>50</v>
      </c>
      <c r="H29" s="192"/>
      <c r="I29" s="193"/>
      <c r="J29" s="195"/>
      <c r="K29" s="195"/>
      <c r="L29" s="927"/>
      <c r="M29" s="681"/>
      <c r="N29" s="681"/>
      <c r="O29" s="681"/>
      <c r="P29" s="36"/>
      <c r="Q29" s="14"/>
      <c r="R29" s="14"/>
      <c r="S29" s="14"/>
      <c r="T29" s="14"/>
      <c r="U29" s="14"/>
      <c r="V29" s="14"/>
      <c r="W29" s="14"/>
      <c r="X29" s="14"/>
      <c r="Y29" s="14"/>
      <c r="Z29" s="14"/>
      <c r="AA29" s="14"/>
      <c r="AB29" s="14"/>
      <c r="AC29" s="14"/>
      <c r="AD29" s="14"/>
      <c r="AE29" s="14"/>
      <c r="AF29" s="14"/>
      <c r="AG29" s="14"/>
      <c r="AH29" s="14"/>
      <c r="AI29" s="14"/>
      <c r="AJ29" s="14"/>
      <c r="AK29" s="14"/>
      <c r="AL29" s="14"/>
      <c r="AM29" s="14"/>
      <c r="AN29" s="14"/>
      <c r="AO29" s="14"/>
      <c r="AP29" s="14"/>
      <c r="AQ29" s="14"/>
      <c r="AR29" s="14"/>
      <c r="AS29" s="14"/>
      <c r="AT29" s="14"/>
      <c r="AU29" s="14"/>
      <c r="AV29" s="14"/>
      <c r="AW29" s="14"/>
      <c r="AX29" s="14"/>
      <c r="AY29" s="14"/>
      <c r="AZ29" s="14"/>
      <c r="BA29" s="14"/>
      <c r="BB29" s="14"/>
      <c r="BC29" s="14"/>
      <c r="BD29" s="14"/>
      <c r="BE29" s="14"/>
      <c r="BF29" s="14"/>
      <c r="BG29" s="14"/>
      <c r="BH29" s="14"/>
      <c r="BI29" s="14"/>
      <c r="BJ29" s="14"/>
      <c r="BK29" s="14"/>
      <c r="BL29" s="14"/>
      <c r="BM29" s="14"/>
      <c r="BN29" s="14"/>
      <c r="BO29" s="14"/>
      <c r="BP29" s="14"/>
      <c r="BQ29" s="14"/>
      <c r="BR29" s="14"/>
      <c r="BS29" s="14"/>
      <c r="BT29" s="14"/>
      <c r="BU29" s="14"/>
      <c r="BV29" s="14"/>
      <c r="BW29" s="14"/>
      <c r="BX29" s="14"/>
      <c r="BY29" s="14"/>
      <c r="BZ29" s="14"/>
      <c r="CA29" s="14"/>
      <c r="CB29" s="14"/>
      <c r="CC29" s="14"/>
      <c r="CD29" s="14"/>
      <c r="CE29" s="14"/>
      <c r="CF29" s="14"/>
      <c r="CG29" s="14"/>
      <c r="CH29" s="14"/>
      <c r="CI29" s="14"/>
      <c r="CJ29" s="14"/>
      <c r="CK29" s="14"/>
      <c r="CL29" s="14"/>
      <c r="CM29" s="14"/>
      <c r="CN29" s="14"/>
      <c r="CO29" s="14"/>
      <c r="CP29" s="14"/>
      <c r="CQ29" s="14"/>
      <c r="CR29" s="14"/>
      <c r="CS29" s="14"/>
      <c r="CT29" s="14"/>
      <c r="CU29" s="14"/>
      <c r="CV29" s="14"/>
      <c r="CW29" s="14"/>
      <c r="CX29" s="14"/>
      <c r="CY29" s="14"/>
      <c r="CZ29" s="14"/>
      <c r="DA29" s="14"/>
      <c r="DB29" s="14"/>
      <c r="DC29" s="14"/>
      <c r="DD29" s="14"/>
      <c r="DE29" s="14"/>
      <c r="DF29" s="14"/>
      <c r="DG29" s="14"/>
      <c r="DH29" s="14"/>
      <c r="DI29" s="14"/>
      <c r="DJ29" s="14"/>
      <c r="DK29" s="14"/>
      <c r="DL29" s="14"/>
      <c r="DM29" s="14"/>
      <c r="DN29" s="14"/>
      <c r="DO29" s="14"/>
      <c r="DP29" s="14"/>
      <c r="DQ29" s="14"/>
      <c r="DR29" s="14"/>
      <c r="DS29" s="14"/>
      <c r="DT29" s="14"/>
      <c r="DU29" s="14"/>
      <c r="DV29" s="14"/>
      <c r="DW29" s="14"/>
      <c r="DX29" s="14"/>
      <c r="DY29" s="14"/>
      <c r="DZ29" s="14"/>
      <c r="EA29" s="14"/>
      <c r="EB29" s="14"/>
      <c r="EC29" s="14"/>
      <c r="ED29" s="14"/>
      <c r="EE29" s="14"/>
      <c r="EF29" s="14"/>
      <c r="EG29" s="14"/>
      <c r="EH29" s="14"/>
      <c r="EI29" s="14"/>
      <c r="EJ29" s="14"/>
      <c r="EK29" s="14"/>
      <c r="EL29" s="14"/>
      <c r="EM29" s="14"/>
      <c r="EN29" s="14"/>
      <c r="EO29" s="14"/>
      <c r="EP29" s="14"/>
      <c r="EQ29" s="14"/>
      <c r="ER29" s="14"/>
      <c r="ES29" s="14"/>
      <c r="ET29" s="14"/>
      <c r="EU29" s="14"/>
      <c r="EV29" s="14"/>
      <c r="EW29" s="14"/>
      <c r="EX29" s="14"/>
      <c r="EY29" s="14"/>
      <c r="EZ29" s="14"/>
      <c r="FA29" s="14"/>
      <c r="FB29" s="14"/>
      <c r="FC29" s="14"/>
      <c r="FD29" s="14"/>
      <c r="FE29" s="14"/>
      <c r="FF29" s="14"/>
      <c r="FG29" s="14"/>
      <c r="FH29" s="14"/>
      <c r="FI29" s="14"/>
      <c r="FJ29" s="14"/>
      <c r="FK29" s="14"/>
      <c r="FL29" s="14"/>
      <c r="FM29" s="14"/>
      <c r="FN29" s="14"/>
      <c r="FO29" s="14"/>
      <c r="FP29" s="14"/>
      <c r="FQ29" s="14"/>
      <c r="FR29" s="14"/>
      <c r="FS29" s="14"/>
      <c r="FT29" s="14"/>
      <c r="FU29" s="14"/>
      <c r="FV29" s="14"/>
      <c r="FW29" s="14"/>
      <c r="FX29" s="14"/>
      <c r="FY29" s="14"/>
      <c r="FZ29" s="14"/>
      <c r="GA29" s="14"/>
      <c r="GB29" s="14"/>
      <c r="GC29" s="14"/>
      <c r="GD29" s="14"/>
      <c r="GE29" s="14"/>
      <c r="GF29" s="14"/>
      <c r="GG29" s="14"/>
      <c r="GH29" s="14"/>
      <c r="GI29" s="14"/>
      <c r="GJ29" s="14"/>
      <c r="GK29" s="14"/>
      <c r="GL29" s="14"/>
      <c r="GM29" s="14"/>
      <c r="GN29" s="14"/>
      <c r="GO29" s="14"/>
      <c r="GP29" s="14"/>
      <c r="GQ29" s="14"/>
      <c r="GR29" s="14"/>
      <c r="GS29" s="14"/>
      <c r="GT29" s="14"/>
      <c r="GU29" s="14"/>
      <c r="GV29" s="14"/>
      <c r="GW29" s="14"/>
      <c r="GX29" s="14"/>
      <c r="GY29" s="14"/>
      <c r="GZ29" s="14"/>
      <c r="HA29" s="14"/>
      <c r="HB29" s="14"/>
      <c r="HC29" s="14"/>
      <c r="HD29" s="14"/>
      <c r="HE29" s="14"/>
      <c r="HF29" s="14"/>
      <c r="HG29" s="14"/>
      <c r="HH29" s="14"/>
      <c r="HI29" s="14"/>
      <c r="HJ29" s="14"/>
      <c r="HK29" s="14"/>
      <c r="HL29" s="14"/>
      <c r="HM29" s="14"/>
      <c r="HN29" s="14"/>
      <c r="HO29" s="14"/>
      <c r="HP29" s="14"/>
      <c r="HQ29" s="14"/>
      <c r="HR29" s="14"/>
      <c r="HS29" s="14"/>
      <c r="HT29" s="14"/>
      <c r="HU29" s="14"/>
      <c r="HV29" s="14"/>
      <c r="HW29" s="14"/>
      <c r="HX29" s="14"/>
      <c r="HY29" s="14"/>
      <c r="HZ29" s="14"/>
      <c r="IA29" s="14"/>
      <c r="IB29" s="14"/>
      <c r="IC29" s="14"/>
      <c r="ID29" s="14"/>
      <c r="IE29" s="14"/>
      <c r="IF29" s="14"/>
    </row>
    <row r="30" spans="1:240" s="15" customFormat="1" ht="18.75" customHeight="1" x14ac:dyDescent="0.2">
      <c r="A30" s="586"/>
      <c r="B30" s="604"/>
      <c r="C30" s="692"/>
      <c r="D30" s="928"/>
      <c r="E30" s="654"/>
      <c r="F30" s="164" t="s">
        <v>43</v>
      </c>
      <c r="G30" s="196">
        <f t="shared" ref="G30:K30" si="2">SUM(G28,G29)</f>
        <v>156.19999999999999</v>
      </c>
      <c r="H30" s="196">
        <f t="shared" si="2"/>
        <v>102.6</v>
      </c>
      <c r="I30" s="196">
        <f t="shared" si="2"/>
        <v>102.6</v>
      </c>
      <c r="J30" s="196">
        <f t="shared" si="2"/>
        <v>261.60000000000002</v>
      </c>
      <c r="K30" s="196">
        <f t="shared" si="2"/>
        <v>274.39999999999998</v>
      </c>
      <c r="L30" s="487"/>
      <c r="M30" s="488"/>
      <c r="N30" s="488"/>
      <c r="O30" s="489"/>
      <c r="P30" s="36"/>
      <c r="Q30" s="14"/>
      <c r="R30" s="14"/>
      <c r="S30" s="14"/>
      <c r="T30" s="14"/>
      <c r="U30" s="14"/>
      <c r="V30" s="14"/>
      <c r="W30" s="14"/>
      <c r="X30" s="14"/>
      <c r="Y30" s="14"/>
      <c r="Z30" s="14"/>
      <c r="AA30" s="14"/>
      <c r="AB30" s="14"/>
      <c r="AC30" s="14"/>
      <c r="AD30" s="14"/>
      <c r="AE30" s="14"/>
      <c r="AF30" s="14"/>
      <c r="AG30" s="14"/>
      <c r="AH30" s="14"/>
      <c r="AI30" s="14"/>
      <c r="AJ30" s="14"/>
      <c r="AK30" s="14"/>
      <c r="AL30" s="14"/>
      <c r="AM30" s="14"/>
      <c r="AN30" s="14"/>
      <c r="AO30" s="14"/>
      <c r="AP30" s="14"/>
      <c r="AQ30" s="14"/>
      <c r="AR30" s="14"/>
      <c r="AS30" s="14"/>
      <c r="AT30" s="14"/>
      <c r="AU30" s="14"/>
      <c r="AV30" s="14"/>
      <c r="AW30" s="14"/>
      <c r="AX30" s="14"/>
      <c r="AY30" s="14"/>
      <c r="AZ30" s="14"/>
      <c r="BA30" s="14"/>
      <c r="BB30" s="14"/>
      <c r="BC30" s="14"/>
      <c r="BD30" s="14"/>
      <c r="BE30" s="14"/>
      <c r="BF30" s="14"/>
      <c r="BG30" s="14"/>
      <c r="BH30" s="14"/>
      <c r="BI30" s="14"/>
      <c r="BJ30" s="14"/>
      <c r="BK30" s="14"/>
      <c r="BL30" s="14"/>
      <c r="BM30" s="14"/>
      <c r="BN30" s="14"/>
      <c r="BO30" s="14"/>
      <c r="BP30" s="14"/>
      <c r="BQ30" s="14"/>
      <c r="BR30" s="14"/>
      <c r="BS30" s="14"/>
      <c r="BT30" s="14"/>
      <c r="BU30" s="14"/>
      <c r="BV30" s="14"/>
      <c r="BW30" s="14"/>
      <c r="BX30" s="14"/>
      <c r="BY30" s="14"/>
      <c r="BZ30" s="14"/>
      <c r="CA30" s="14"/>
      <c r="CB30" s="14"/>
      <c r="CC30" s="14"/>
      <c r="CD30" s="14"/>
      <c r="CE30" s="14"/>
      <c r="CF30" s="14"/>
      <c r="CG30" s="14"/>
      <c r="CH30" s="14"/>
      <c r="CI30" s="14"/>
      <c r="CJ30" s="14"/>
      <c r="CK30" s="14"/>
      <c r="CL30" s="14"/>
      <c r="CM30" s="14"/>
      <c r="CN30" s="14"/>
      <c r="CO30" s="14"/>
      <c r="CP30" s="14"/>
      <c r="CQ30" s="14"/>
      <c r="CR30" s="14"/>
      <c r="CS30" s="14"/>
      <c r="CT30" s="14"/>
      <c r="CU30" s="14"/>
      <c r="CV30" s="14"/>
      <c r="CW30" s="14"/>
      <c r="CX30" s="14"/>
      <c r="CY30" s="14"/>
      <c r="CZ30" s="14"/>
      <c r="DA30" s="14"/>
      <c r="DB30" s="14"/>
      <c r="DC30" s="14"/>
      <c r="DD30" s="14"/>
      <c r="DE30" s="14"/>
      <c r="DF30" s="14"/>
      <c r="DG30" s="14"/>
      <c r="DH30" s="14"/>
      <c r="DI30" s="14"/>
      <c r="DJ30" s="14"/>
      <c r="DK30" s="14"/>
      <c r="DL30" s="14"/>
      <c r="DM30" s="14"/>
      <c r="DN30" s="14"/>
      <c r="DO30" s="14"/>
      <c r="DP30" s="14"/>
      <c r="DQ30" s="14"/>
      <c r="DR30" s="14"/>
      <c r="DS30" s="14"/>
      <c r="DT30" s="14"/>
      <c r="DU30" s="14"/>
      <c r="DV30" s="14"/>
      <c r="DW30" s="14"/>
      <c r="DX30" s="14"/>
      <c r="DY30" s="14"/>
      <c r="DZ30" s="14"/>
      <c r="EA30" s="14"/>
      <c r="EB30" s="14"/>
      <c r="EC30" s="14"/>
      <c r="ED30" s="14"/>
      <c r="EE30" s="14"/>
      <c r="EF30" s="14"/>
      <c r="EG30" s="14"/>
      <c r="EH30" s="14"/>
      <c r="EI30" s="14"/>
      <c r="EJ30" s="14"/>
      <c r="EK30" s="14"/>
      <c r="EL30" s="14"/>
      <c r="EM30" s="14"/>
      <c r="EN30" s="14"/>
      <c r="EO30" s="14"/>
      <c r="EP30" s="14"/>
      <c r="EQ30" s="14"/>
      <c r="ER30" s="14"/>
      <c r="ES30" s="14"/>
      <c r="ET30" s="14"/>
      <c r="EU30" s="14"/>
      <c r="EV30" s="14"/>
      <c r="EW30" s="14"/>
      <c r="EX30" s="14"/>
      <c r="EY30" s="14"/>
      <c r="EZ30" s="14"/>
      <c r="FA30" s="14"/>
      <c r="FB30" s="14"/>
      <c r="FC30" s="14"/>
      <c r="FD30" s="14"/>
      <c r="FE30" s="14"/>
      <c r="FF30" s="14"/>
      <c r="FG30" s="14"/>
      <c r="FH30" s="14"/>
      <c r="FI30" s="14"/>
      <c r="FJ30" s="14"/>
      <c r="FK30" s="14"/>
      <c r="FL30" s="14"/>
      <c r="FM30" s="14"/>
      <c r="FN30" s="14"/>
      <c r="FO30" s="14"/>
      <c r="FP30" s="14"/>
      <c r="FQ30" s="14"/>
      <c r="FR30" s="14"/>
      <c r="FS30" s="14"/>
      <c r="FT30" s="14"/>
      <c r="FU30" s="14"/>
      <c r="FV30" s="14"/>
      <c r="FW30" s="14"/>
      <c r="FX30" s="14"/>
      <c r="FY30" s="14"/>
      <c r="FZ30" s="14"/>
      <c r="GA30" s="14"/>
      <c r="GB30" s="14"/>
      <c r="GC30" s="14"/>
      <c r="GD30" s="14"/>
      <c r="GE30" s="14"/>
      <c r="GF30" s="14"/>
      <c r="GG30" s="14"/>
      <c r="GH30" s="14"/>
      <c r="GI30" s="14"/>
      <c r="GJ30" s="14"/>
      <c r="GK30" s="14"/>
      <c r="GL30" s="14"/>
      <c r="GM30" s="14"/>
      <c r="GN30" s="14"/>
      <c r="GO30" s="14"/>
      <c r="GP30" s="14"/>
      <c r="GQ30" s="14"/>
      <c r="GR30" s="14"/>
      <c r="GS30" s="14"/>
      <c r="GT30" s="14"/>
      <c r="GU30" s="14"/>
      <c r="GV30" s="14"/>
      <c r="GW30" s="14"/>
      <c r="GX30" s="14"/>
      <c r="GY30" s="14"/>
      <c r="GZ30" s="14"/>
      <c r="HA30" s="14"/>
      <c r="HB30" s="14"/>
      <c r="HC30" s="14"/>
      <c r="HD30" s="14"/>
      <c r="HE30" s="14"/>
      <c r="HF30" s="14"/>
      <c r="HG30" s="14"/>
      <c r="HH30" s="14"/>
      <c r="HI30" s="14"/>
      <c r="HJ30" s="14"/>
      <c r="HK30" s="14"/>
      <c r="HL30" s="14"/>
      <c r="HM30" s="14"/>
      <c r="HN30" s="14"/>
      <c r="HO30" s="14"/>
      <c r="HP30" s="14"/>
      <c r="HQ30" s="14"/>
      <c r="HR30" s="14"/>
      <c r="HS30" s="14"/>
      <c r="HT30" s="14"/>
      <c r="HU30" s="14"/>
      <c r="HV30" s="14"/>
      <c r="HW30" s="14"/>
      <c r="HX30" s="14"/>
      <c r="HY30" s="14"/>
      <c r="HZ30" s="14"/>
      <c r="IA30" s="14"/>
      <c r="IB30" s="14"/>
      <c r="IC30" s="14"/>
      <c r="ID30" s="14"/>
      <c r="IE30" s="14"/>
      <c r="IF30" s="14"/>
    </row>
    <row r="31" spans="1:240" s="15" customFormat="1" ht="39.75" customHeight="1" x14ac:dyDescent="0.2">
      <c r="A31" s="452" t="s">
        <v>6</v>
      </c>
      <c r="B31" s="539" t="s">
        <v>6</v>
      </c>
      <c r="C31" s="607" t="s">
        <v>19</v>
      </c>
      <c r="D31" s="625" t="s">
        <v>78</v>
      </c>
      <c r="E31" s="623" t="s">
        <v>19</v>
      </c>
      <c r="F31" s="197" t="s">
        <v>190</v>
      </c>
      <c r="G31" s="198">
        <v>440</v>
      </c>
      <c r="H31" s="199">
        <v>430.2</v>
      </c>
      <c r="I31" s="200">
        <v>480.2</v>
      </c>
      <c r="J31" s="201">
        <v>453.2</v>
      </c>
      <c r="K31" s="201">
        <v>475.4</v>
      </c>
      <c r="L31" s="811" t="s">
        <v>241</v>
      </c>
      <c r="M31" s="929">
        <v>3</v>
      </c>
      <c r="N31" s="806">
        <v>3</v>
      </c>
      <c r="O31" s="808">
        <v>3</v>
      </c>
      <c r="P31" s="36"/>
      <c r="Q31" s="14"/>
      <c r="R31" s="14"/>
      <c r="S31" s="14"/>
      <c r="T31" s="14"/>
      <c r="U31" s="14"/>
      <c r="V31" s="14"/>
      <c r="W31" s="14"/>
      <c r="X31" s="14"/>
      <c r="Y31" s="14"/>
      <c r="Z31" s="14"/>
      <c r="AA31" s="14"/>
      <c r="AB31" s="14"/>
      <c r="AC31" s="14"/>
      <c r="AD31" s="14"/>
      <c r="AE31" s="14"/>
      <c r="AF31" s="14"/>
      <c r="AG31" s="14"/>
      <c r="AH31" s="14"/>
      <c r="AI31" s="14"/>
      <c r="AJ31" s="14"/>
      <c r="AK31" s="14"/>
      <c r="AL31" s="14"/>
      <c r="AM31" s="14"/>
      <c r="AN31" s="14"/>
      <c r="AO31" s="14"/>
      <c r="AP31" s="14"/>
      <c r="AQ31" s="14"/>
      <c r="AR31" s="14"/>
      <c r="AS31" s="14"/>
      <c r="AT31" s="14"/>
      <c r="AU31" s="14"/>
      <c r="AV31" s="14"/>
      <c r="AW31" s="14"/>
      <c r="AX31" s="14"/>
      <c r="AY31" s="14"/>
      <c r="AZ31" s="14"/>
      <c r="BA31" s="14"/>
      <c r="BB31" s="14"/>
      <c r="BC31" s="14"/>
      <c r="BD31" s="14"/>
      <c r="BE31" s="14"/>
      <c r="BF31" s="14"/>
      <c r="BG31" s="14"/>
      <c r="BH31" s="14"/>
      <c r="BI31" s="14"/>
      <c r="BJ31" s="14"/>
      <c r="BK31" s="14"/>
      <c r="BL31" s="14"/>
      <c r="BM31" s="14"/>
      <c r="BN31" s="14"/>
      <c r="BO31" s="14"/>
      <c r="BP31" s="14"/>
      <c r="BQ31" s="14"/>
      <c r="BR31" s="14"/>
      <c r="BS31" s="14"/>
      <c r="BT31" s="14"/>
      <c r="BU31" s="14"/>
      <c r="BV31" s="14"/>
      <c r="BW31" s="14"/>
      <c r="BX31" s="14"/>
      <c r="BY31" s="14"/>
      <c r="BZ31" s="14"/>
      <c r="CA31" s="14"/>
      <c r="CB31" s="14"/>
      <c r="CC31" s="14"/>
      <c r="CD31" s="14"/>
      <c r="CE31" s="14"/>
      <c r="CF31" s="14"/>
      <c r="CG31" s="14"/>
      <c r="CH31" s="14"/>
      <c r="CI31" s="14"/>
      <c r="CJ31" s="14"/>
      <c r="CK31" s="14"/>
      <c r="CL31" s="14"/>
      <c r="CM31" s="14"/>
      <c r="CN31" s="14"/>
      <c r="CO31" s="14"/>
      <c r="CP31" s="14"/>
      <c r="CQ31" s="14"/>
      <c r="CR31" s="14"/>
      <c r="CS31" s="14"/>
      <c r="CT31" s="14"/>
      <c r="CU31" s="14"/>
      <c r="CV31" s="14"/>
      <c r="CW31" s="14"/>
      <c r="CX31" s="14"/>
      <c r="CY31" s="14"/>
      <c r="CZ31" s="14"/>
      <c r="DA31" s="14"/>
      <c r="DB31" s="14"/>
      <c r="DC31" s="14"/>
      <c r="DD31" s="14"/>
      <c r="DE31" s="14"/>
      <c r="DF31" s="14"/>
      <c r="DG31" s="14"/>
      <c r="DH31" s="14"/>
      <c r="DI31" s="14"/>
      <c r="DJ31" s="14"/>
      <c r="DK31" s="14"/>
      <c r="DL31" s="14"/>
      <c r="DM31" s="14"/>
      <c r="DN31" s="14"/>
      <c r="DO31" s="14"/>
      <c r="DP31" s="14"/>
      <c r="DQ31" s="14"/>
      <c r="DR31" s="14"/>
      <c r="DS31" s="14"/>
      <c r="DT31" s="14"/>
      <c r="DU31" s="14"/>
      <c r="DV31" s="14"/>
      <c r="DW31" s="14"/>
      <c r="DX31" s="14"/>
      <c r="DY31" s="14"/>
      <c r="DZ31" s="14"/>
      <c r="EA31" s="14"/>
      <c r="EB31" s="14"/>
      <c r="EC31" s="14"/>
      <c r="ED31" s="14"/>
      <c r="EE31" s="14"/>
      <c r="EF31" s="14"/>
      <c r="EG31" s="14"/>
      <c r="EH31" s="14"/>
      <c r="EI31" s="14"/>
      <c r="EJ31" s="14"/>
      <c r="EK31" s="14"/>
      <c r="EL31" s="14"/>
      <c r="EM31" s="14"/>
      <c r="EN31" s="14"/>
      <c r="EO31" s="14"/>
      <c r="EP31" s="14"/>
      <c r="EQ31" s="14"/>
      <c r="ER31" s="14"/>
      <c r="ES31" s="14"/>
      <c r="ET31" s="14"/>
      <c r="EU31" s="14"/>
      <c r="EV31" s="14"/>
      <c r="EW31" s="14"/>
      <c r="EX31" s="14"/>
      <c r="EY31" s="14"/>
      <c r="EZ31" s="14"/>
      <c r="FA31" s="14"/>
      <c r="FB31" s="14"/>
      <c r="FC31" s="14"/>
      <c r="FD31" s="14"/>
      <c r="FE31" s="14"/>
      <c r="FF31" s="14"/>
      <c r="FG31" s="14"/>
      <c r="FH31" s="14"/>
      <c r="FI31" s="14"/>
      <c r="FJ31" s="14"/>
      <c r="FK31" s="14"/>
      <c r="FL31" s="14"/>
      <c r="FM31" s="14"/>
      <c r="FN31" s="14"/>
      <c r="FO31" s="14"/>
      <c r="FP31" s="14"/>
      <c r="FQ31" s="14"/>
      <c r="FR31" s="14"/>
      <c r="FS31" s="14"/>
      <c r="FT31" s="14"/>
      <c r="FU31" s="14"/>
      <c r="FV31" s="14"/>
      <c r="FW31" s="14"/>
      <c r="FX31" s="14"/>
      <c r="FY31" s="14"/>
      <c r="FZ31" s="14"/>
      <c r="GA31" s="14"/>
      <c r="GB31" s="14"/>
      <c r="GC31" s="14"/>
      <c r="GD31" s="14"/>
      <c r="GE31" s="14"/>
      <c r="GF31" s="14"/>
      <c r="GG31" s="14"/>
      <c r="GH31" s="14"/>
      <c r="GI31" s="14"/>
      <c r="GJ31" s="14"/>
      <c r="GK31" s="14"/>
      <c r="GL31" s="14"/>
      <c r="GM31" s="14"/>
      <c r="GN31" s="14"/>
      <c r="GO31" s="14"/>
      <c r="GP31" s="14"/>
      <c r="GQ31" s="14"/>
      <c r="GR31" s="14"/>
      <c r="GS31" s="14"/>
      <c r="GT31" s="14"/>
      <c r="GU31" s="14"/>
      <c r="GV31" s="14"/>
      <c r="GW31" s="14"/>
      <c r="GX31" s="14"/>
      <c r="GY31" s="14"/>
      <c r="GZ31" s="14"/>
      <c r="HA31" s="14"/>
      <c r="HB31" s="14"/>
      <c r="HC31" s="14"/>
      <c r="HD31" s="14"/>
      <c r="HE31" s="14"/>
      <c r="HF31" s="14"/>
      <c r="HG31" s="14"/>
      <c r="HH31" s="14"/>
      <c r="HI31" s="14"/>
      <c r="HJ31" s="14"/>
      <c r="HK31" s="14"/>
      <c r="HL31" s="14"/>
      <c r="HM31" s="14"/>
      <c r="HN31" s="14"/>
      <c r="HO31" s="14"/>
      <c r="HP31" s="14"/>
      <c r="HQ31" s="14"/>
      <c r="HR31" s="14"/>
      <c r="HS31" s="14"/>
      <c r="HT31" s="14"/>
      <c r="HU31" s="14"/>
      <c r="HV31" s="14"/>
      <c r="HW31" s="14"/>
      <c r="HX31" s="14"/>
      <c r="HY31" s="14"/>
      <c r="HZ31" s="14"/>
      <c r="IA31" s="14"/>
      <c r="IB31" s="14"/>
      <c r="IC31" s="14"/>
      <c r="ID31" s="14"/>
      <c r="IE31" s="14"/>
      <c r="IF31" s="14"/>
    </row>
    <row r="32" spans="1:240" s="15" customFormat="1" ht="69.75" customHeight="1" x14ac:dyDescent="0.2">
      <c r="A32" s="452"/>
      <c r="B32" s="452"/>
      <c r="C32" s="607"/>
      <c r="D32" s="626"/>
      <c r="E32" s="624"/>
      <c r="F32" s="202" t="s">
        <v>195</v>
      </c>
      <c r="G32" s="187"/>
      <c r="H32" s="188"/>
      <c r="I32" s="189"/>
      <c r="J32" s="203"/>
      <c r="K32" s="204"/>
      <c r="L32" s="703"/>
      <c r="M32" s="930"/>
      <c r="N32" s="807"/>
      <c r="O32" s="731"/>
      <c r="P32" s="36"/>
      <c r="Q32" s="14"/>
      <c r="R32" s="14"/>
      <c r="S32" s="14"/>
      <c r="T32" s="14"/>
      <c r="U32" s="14"/>
      <c r="V32" s="14"/>
      <c r="W32" s="14"/>
      <c r="X32" s="14"/>
      <c r="Y32" s="14"/>
      <c r="Z32" s="14"/>
      <c r="AA32" s="14"/>
      <c r="AB32" s="14"/>
      <c r="AC32" s="14"/>
      <c r="AD32" s="14"/>
      <c r="AE32" s="14"/>
      <c r="AF32" s="14"/>
      <c r="AG32" s="14"/>
      <c r="AH32" s="14"/>
      <c r="AI32" s="14"/>
      <c r="AJ32" s="14"/>
      <c r="AK32" s="14"/>
      <c r="AL32" s="14"/>
      <c r="AM32" s="14"/>
      <c r="AN32" s="14"/>
      <c r="AO32" s="14"/>
      <c r="AP32" s="14"/>
      <c r="AQ32" s="14"/>
      <c r="AR32" s="14"/>
      <c r="AS32" s="14"/>
      <c r="AT32" s="14"/>
      <c r="AU32" s="14"/>
      <c r="AV32" s="14"/>
      <c r="AW32" s="14"/>
      <c r="AX32" s="14"/>
      <c r="AY32" s="14"/>
      <c r="AZ32" s="14"/>
      <c r="BA32" s="14"/>
      <c r="BB32" s="14"/>
      <c r="BC32" s="14"/>
      <c r="BD32" s="14"/>
      <c r="BE32" s="14"/>
      <c r="BF32" s="14"/>
      <c r="BG32" s="14"/>
      <c r="BH32" s="14"/>
      <c r="BI32" s="14"/>
      <c r="BJ32" s="14"/>
      <c r="BK32" s="14"/>
      <c r="BL32" s="14"/>
      <c r="BM32" s="14"/>
      <c r="BN32" s="14"/>
      <c r="BO32" s="14"/>
      <c r="BP32" s="14"/>
      <c r="BQ32" s="14"/>
      <c r="BR32" s="14"/>
      <c r="BS32" s="14"/>
      <c r="BT32" s="14"/>
      <c r="BU32" s="14"/>
      <c r="BV32" s="14"/>
      <c r="BW32" s="14"/>
      <c r="BX32" s="14"/>
      <c r="BY32" s="14"/>
      <c r="BZ32" s="14"/>
      <c r="CA32" s="14"/>
      <c r="CB32" s="14"/>
      <c r="CC32" s="14"/>
      <c r="CD32" s="14"/>
      <c r="CE32" s="14"/>
      <c r="CF32" s="14"/>
      <c r="CG32" s="14"/>
      <c r="CH32" s="14"/>
      <c r="CI32" s="14"/>
      <c r="CJ32" s="14"/>
      <c r="CK32" s="14"/>
      <c r="CL32" s="14"/>
      <c r="CM32" s="14"/>
      <c r="CN32" s="14"/>
      <c r="CO32" s="14"/>
      <c r="CP32" s="14"/>
      <c r="CQ32" s="14"/>
      <c r="CR32" s="14"/>
      <c r="CS32" s="14"/>
      <c r="CT32" s="14"/>
      <c r="CU32" s="14"/>
      <c r="CV32" s="14"/>
      <c r="CW32" s="14"/>
      <c r="CX32" s="14"/>
      <c r="CY32" s="14"/>
      <c r="CZ32" s="14"/>
      <c r="DA32" s="14"/>
      <c r="DB32" s="14"/>
      <c r="DC32" s="14"/>
      <c r="DD32" s="14"/>
      <c r="DE32" s="14"/>
      <c r="DF32" s="14"/>
      <c r="DG32" s="14"/>
      <c r="DH32" s="14"/>
      <c r="DI32" s="14"/>
      <c r="DJ32" s="14"/>
      <c r="DK32" s="14"/>
      <c r="DL32" s="14"/>
      <c r="DM32" s="14"/>
      <c r="DN32" s="14"/>
      <c r="DO32" s="14"/>
      <c r="DP32" s="14"/>
      <c r="DQ32" s="14"/>
      <c r="DR32" s="14"/>
      <c r="DS32" s="14"/>
      <c r="DT32" s="14"/>
      <c r="DU32" s="14"/>
      <c r="DV32" s="14"/>
      <c r="DW32" s="14"/>
      <c r="DX32" s="14"/>
      <c r="DY32" s="14"/>
      <c r="DZ32" s="14"/>
      <c r="EA32" s="14"/>
      <c r="EB32" s="14"/>
      <c r="EC32" s="14"/>
      <c r="ED32" s="14"/>
      <c r="EE32" s="14"/>
      <c r="EF32" s="14"/>
      <c r="EG32" s="14"/>
      <c r="EH32" s="14"/>
      <c r="EI32" s="14"/>
      <c r="EJ32" s="14"/>
      <c r="EK32" s="14"/>
      <c r="EL32" s="14"/>
      <c r="EM32" s="14"/>
      <c r="EN32" s="14"/>
      <c r="EO32" s="14"/>
      <c r="EP32" s="14"/>
      <c r="EQ32" s="14"/>
      <c r="ER32" s="14"/>
      <c r="ES32" s="14"/>
      <c r="ET32" s="14"/>
      <c r="EU32" s="14"/>
      <c r="EV32" s="14"/>
      <c r="EW32" s="14"/>
      <c r="EX32" s="14"/>
      <c r="EY32" s="14"/>
      <c r="EZ32" s="14"/>
      <c r="FA32" s="14"/>
      <c r="FB32" s="14"/>
      <c r="FC32" s="14"/>
      <c r="FD32" s="14"/>
      <c r="FE32" s="14"/>
      <c r="FF32" s="14"/>
      <c r="FG32" s="14"/>
      <c r="FH32" s="14"/>
      <c r="FI32" s="14"/>
      <c r="FJ32" s="14"/>
      <c r="FK32" s="14"/>
      <c r="FL32" s="14"/>
      <c r="FM32" s="14"/>
      <c r="FN32" s="14"/>
      <c r="FO32" s="14"/>
      <c r="FP32" s="14"/>
      <c r="FQ32" s="14"/>
      <c r="FR32" s="14"/>
      <c r="FS32" s="14"/>
      <c r="FT32" s="14"/>
      <c r="FU32" s="14"/>
      <c r="FV32" s="14"/>
      <c r="FW32" s="14"/>
      <c r="FX32" s="14"/>
      <c r="FY32" s="14"/>
      <c r="FZ32" s="14"/>
      <c r="GA32" s="14"/>
      <c r="GB32" s="14"/>
      <c r="GC32" s="14"/>
      <c r="GD32" s="14"/>
      <c r="GE32" s="14"/>
      <c r="GF32" s="14"/>
      <c r="GG32" s="14"/>
      <c r="GH32" s="14"/>
      <c r="GI32" s="14"/>
      <c r="GJ32" s="14"/>
      <c r="GK32" s="14"/>
      <c r="GL32" s="14"/>
      <c r="GM32" s="14"/>
      <c r="GN32" s="14"/>
      <c r="GO32" s="14"/>
      <c r="GP32" s="14"/>
      <c r="GQ32" s="14"/>
      <c r="GR32" s="14"/>
      <c r="GS32" s="14"/>
      <c r="GT32" s="14"/>
      <c r="GU32" s="14"/>
      <c r="GV32" s="14"/>
      <c r="GW32" s="14"/>
      <c r="GX32" s="14"/>
      <c r="GY32" s="14"/>
      <c r="GZ32" s="14"/>
      <c r="HA32" s="14"/>
      <c r="HB32" s="14"/>
      <c r="HC32" s="14"/>
      <c r="HD32" s="14"/>
      <c r="HE32" s="14"/>
      <c r="HF32" s="14"/>
      <c r="HG32" s="14"/>
      <c r="HH32" s="14"/>
      <c r="HI32" s="14"/>
      <c r="HJ32" s="14"/>
      <c r="HK32" s="14"/>
      <c r="HL32" s="14"/>
      <c r="HM32" s="14"/>
      <c r="HN32" s="14"/>
      <c r="HO32" s="14"/>
      <c r="HP32" s="14"/>
      <c r="HQ32" s="14"/>
      <c r="HR32" s="14"/>
      <c r="HS32" s="14"/>
      <c r="HT32" s="14"/>
      <c r="HU32" s="14"/>
      <c r="HV32" s="14"/>
      <c r="HW32" s="14"/>
      <c r="HX32" s="14"/>
      <c r="HY32" s="14"/>
      <c r="HZ32" s="14"/>
      <c r="IA32" s="14"/>
      <c r="IB32" s="14"/>
      <c r="IC32" s="14"/>
      <c r="ID32" s="14"/>
      <c r="IE32" s="14"/>
      <c r="IF32" s="14"/>
    </row>
    <row r="33" spans="1:240" s="15" customFormat="1" ht="25.5" customHeight="1" x14ac:dyDescent="0.2">
      <c r="A33" s="592"/>
      <c r="B33" s="592"/>
      <c r="C33" s="609"/>
      <c r="D33" s="627"/>
      <c r="E33" s="624"/>
      <c r="F33" s="205" t="s">
        <v>43</v>
      </c>
      <c r="G33" s="206">
        <f>SUM(G31:G32)</f>
        <v>440</v>
      </c>
      <c r="H33" s="206">
        <f>SUM(H31:H32)</f>
        <v>430.2</v>
      </c>
      <c r="I33" s="206">
        <f>SUM(I31:I32)</f>
        <v>480.2</v>
      </c>
      <c r="J33" s="206">
        <f>SUM(J31:J32)</f>
        <v>453.2</v>
      </c>
      <c r="K33" s="206">
        <f>SUM(K31:K32)</f>
        <v>475.4</v>
      </c>
      <c r="L33" s="683"/>
      <c r="M33" s="684"/>
      <c r="N33" s="684"/>
      <c r="O33" s="685"/>
      <c r="P33" s="36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  <c r="BM33" s="14"/>
      <c r="BN33" s="14"/>
      <c r="BO33" s="14"/>
      <c r="BP33" s="14"/>
      <c r="BQ33" s="14"/>
      <c r="BR33" s="14"/>
      <c r="BS33" s="14"/>
      <c r="BT33" s="14"/>
      <c r="BU33" s="14"/>
      <c r="BV33" s="14"/>
      <c r="BW33" s="14"/>
      <c r="BX33" s="14"/>
      <c r="BY33" s="14"/>
      <c r="BZ33" s="14"/>
      <c r="CA33" s="14"/>
      <c r="CB33" s="14"/>
      <c r="CC33" s="14"/>
      <c r="CD33" s="14"/>
      <c r="CE33" s="14"/>
      <c r="CF33" s="14"/>
      <c r="CG33" s="14"/>
      <c r="CH33" s="14"/>
      <c r="CI33" s="14"/>
      <c r="CJ33" s="14"/>
      <c r="CK33" s="14"/>
      <c r="CL33" s="14"/>
      <c r="CM33" s="14"/>
      <c r="CN33" s="14"/>
      <c r="CO33" s="14"/>
      <c r="CP33" s="14"/>
      <c r="CQ33" s="14"/>
      <c r="CR33" s="14"/>
      <c r="CS33" s="14"/>
      <c r="CT33" s="14"/>
      <c r="CU33" s="14"/>
      <c r="CV33" s="14"/>
      <c r="CW33" s="14"/>
      <c r="CX33" s="14"/>
      <c r="CY33" s="14"/>
      <c r="CZ33" s="14"/>
      <c r="DA33" s="14"/>
      <c r="DB33" s="14"/>
      <c r="DC33" s="14"/>
      <c r="DD33" s="14"/>
      <c r="DE33" s="14"/>
      <c r="DF33" s="14"/>
      <c r="DG33" s="14"/>
      <c r="DH33" s="14"/>
      <c r="DI33" s="14"/>
      <c r="DJ33" s="14"/>
      <c r="DK33" s="14"/>
      <c r="DL33" s="14"/>
      <c r="DM33" s="14"/>
      <c r="DN33" s="14"/>
      <c r="DO33" s="14"/>
      <c r="DP33" s="14"/>
      <c r="DQ33" s="14"/>
      <c r="DR33" s="14"/>
      <c r="DS33" s="14"/>
      <c r="DT33" s="14"/>
      <c r="DU33" s="14"/>
      <c r="DV33" s="14"/>
      <c r="DW33" s="14"/>
      <c r="DX33" s="14"/>
      <c r="DY33" s="14"/>
      <c r="DZ33" s="14"/>
      <c r="EA33" s="14"/>
      <c r="EB33" s="14"/>
      <c r="EC33" s="14"/>
      <c r="ED33" s="14"/>
      <c r="EE33" s="14"/>
      <c r="EF33" s="14"/>
      <c r="EG33" s="14"/>
      <c r="EH33" s="14"/>
      <c r="EI33" s="14"/>
      <c r="EJ33" s="14"/>
      <c r="EK33" s="14"/>
      <c r="EL33" s="14"/>
      <c r="EM33" s="14"/>
      <c r="EN33" s="14"/>
      <c r="EO33" s="14"/>
      <c r="EP33" s="14"/>
      <c r="EQ33" s="14"/>
      <c r="ER33" s="14"/>
      <c r="ES33" s="14"/>
      <c r="ET33" s="14"/>
      <c r="EU33" s="14"/>
      <c r="EV33" s="14"/>
      <c r="EW33" s="14"/>
      <c r="EX33" s="14"/>
      <c r="EY33" s="14"/>
      <c r="EZ33" s="14"/>
      <c r="FA33" s="14"/>
      <c r="FB33" s="14"/>
      <c r="FC33" s="14"/>
      <c r="FD33" s="14"/>
      <c r="FE33" s="14"/>
      <c r="FF33" s="14"/>
      <c r="FG33" s="14"/>
      <c r="FH33" s="14"/>
      <c r="FI33" s="14"/>
      <c r="FJ33" s="14"/>
      <c r="FK33" s="14"/>
      <c r="FL33" s="14"/>
      <c r="FM33" s="14"/>
      <c r="FN33" s="14"/>
      <c r="FO33" s="14"/>
      <c r="FP33" s="14"/>
      <c r="FQ33" s="14"/>
      <c r="FR33" s="14"/>
      <c r="FS33" s="14"/>
      <c r="FT33" s="14"/>
      <c r="FU33" s="14"/>
      <c r="FV33" s="14"/>
      <c r="FW33" s="14"/>
      <c r="FX33" s="14"/>
      <c r="FY33" s="14"/>
      <c r="FZ33" s="14"/>
      <c r="GA33" s="14"/>
      <c r="GB33" s="14"/>
      <c r="GC33" s="14"/>
      <c r="GD33" s="14"/>
      <c r="GE33" s="14"/>
      <c r="GF33" s="14"/>
      <c r="GG33" s="14"/>
      <c r="GH33" s="14"/>
      <c r="GI33" s="14"/>
      <c r="GJ33" s="14"/>
      <c r="GK33" s="14"/>
      <c r="GL33" s="14"/>
      <c r="GM33" s="14"/>
      <c r="GN33" s="14"/>
      <c r="GO33" s="14"/>
      <c r="GP33" s="14"/>
      <c r="GQ33" s="14"/>
      <c r="GR33" s="14"/>
      <c r="GS33" s="14"/>
      <c r="GT33" s="14"/>
      <c r="GU33" s="14"/>
      <c r="GV33" s="14"/>
      <c r="GW33" s="14"/>
      <c r="GX33" s="14"/>
      <c r="GY33" s="14"/>
      <c r="GZ33" s="14"/>
      <c r="HA33" s="14"/>
      <c r="HB33" s="14"/>
      <c r="HC33" s="14"/>
      <c r="HD33" s="14"/>
      <c r="HE33" s="14"/>
      <c r="HF33" s="14"/>
      <c r="HG33" s="14"/>
      <c r="HH33" s="14"/>
      <c r="HI33" s="14"/>
      <c r="HJ33" s="14"/>
      <c r="HK33" s="14"/>
      <c r="HL33" s="14"/>
      <c r="HM33" s="14"/>
      <c r="HN33" s="14"/>
      <c r="HO33" s="14"/>
      <c r="HP33" s="14"/>
      <c r="HQ33" s="14"/>
      <c r="HR33" s="14"/>
      <c r="HS33" s="14"/>
      <c r="HT33" s="14"/>
      <c r="HU33" s="14"/>
      <c r="HV33" s="14"/>
      <c r="HW33" s="14"/>
      <c r="HX33" s="14"/>
      <c r="HY33" s="14"/>
      <c r="HZ33" s="14"/>
      <c r="IA33" s="14"/>
      <c r="IB33" s="14"/>
      <c r="IC33" s="14"/>
      <c r="ID33" s="14"/>
      <c r="IE33" s="14"/>
      <c r="IF33" s="14"/>
    </row>
    <row r="34" spans="1:240" ht="16.5" customHeight="1" x14ac:dyDescent="0.2">
      <c r="A34" s="166" t="s">
        <v>6</v>
      </c>
      <c r="B34" s="167" t="s">
        <v>6</v>
      </c>
      <c r="C34" s="469" t="s">
        <v>45</v>
      </c>
      <c r="D34" s="470"/>
      <c r="E34" s="470"/>
      <c r="F34" s="471"/>
      <c r="G34" s="168">
        <f>SUM(G25+G27+G30+G33)</f>
        <v>1572.8</v>
      </c>
      <c r="H34" s="168">
        <f>SUM(H25+H27+H30+H33)</f>
        <v>1218.4000000000001</v>
      </c>
      <c r="I34" s="168">
        <f t="shared" ref="I34:K34" si="3">SUM(I25+I27+I30+I33)</f>
        <v>1681.3</v>
      </c>
      <c r="J34" s="168">
        <f t="shared" si="3"/>
        <v>1673.5000000000002</v>
      </c>
      <c r="K34" s="168">
        <f t="shared" si="3"/>
        <v>1755.5</v>
      </c>
      <c r="L34" s="560"/>
      <c r="M34" s="561"/>
      <c r="N34" s="561"/>
      <c r="O34" s="562"/>
      <c r="P34" s="36"/>
    </row>
    <row r="35" spans="1:240" ht="16.5" customHeight="1" x14ac:dyDescent="0.2">
      <c r="A35" s="166" t="s">
        <v>6</v>
      </c>
      <c r="B35" s="167" t="s">
        <v>8</v>
      </c>
      <c r="C35" s="672" t="s">
        <v>29</v>
      </c>
      <c r="D35" s="673"/>
      <c r="E35" s="673"/>
      <c r="F35" s="673"/>
      <c r="G35" s="673"/>
      <c r="H35" s="674"/>
      <c r="I35" s="673"/>
      <c r="J35" s="673"/>
      <c r="K35" s="673"/>
      <c r="L35" s="673"/>
      <c r="M35" s="673"/>
      <c r="N35" s="673"/>
      <c r="O35" s="675"/>
      <c r="P35" s="36"/>
    </row>
    <row r="36" spans="1:240" ht="31.5" customHeight="1" x14ac:dyDescent="0.2">
      <c r="A36" s="452" t="s">
        <v>6</v>
      </c>
      <c r="B36" s="539" t="s">
        <v>8</v>
      </c>
      <c r="C36" s="472" t="s">
        <v>6</v>
      </c>
      <c r="D36" s="486" t="s">
        <v>91</v>
      </c>
      <c r="E36" s="573" t="s">
        <v>169</v>
      </c>
      <c r="F36" s="202" t="s">
        <v>190</v>
      </c>
      <c r="G36" s="207">
        <v>828.4</v>
      </c>
      <c r="H36" s="208">
        <v>982.1</v>
      </c>
      <c r="I36" s="209">
        <v>982.1</v>
      </c>
      <c r="J36" s="210">
        <v>990</v>
      </c>
      <c r="K36" s="210">
        <v>1038.5</v>
      </c>
      <c r="L36" s="809" t="s">
        <v>242</v>
      </c>
      <c r="M36" s="812">
        <v>16</v>
      </c>
      <c r="N36" s="836">
        <v>16</v>
      </c>
      <c r="O36" s="836">
        <v>16</v>
      </c>
      <c r="P36" s="36">
        <v>626.29999999999995</v>
      </c>
      <c r="Q36" s="8"/>
    </row>
    <row r="37" spans="1:240" s="15" customFormat="1" ht="30.75" customHeight="1" x14ac:dyDescent="0.2">
      <c r="A37" s="592"/>
      <c r="B37" s="605"/>
      <c r="C37" s="847"/>
      <c r="D37" s="622"/>
      <c r="E37" s="826"/>
      <c r="F37" s="211" t="s">
        <v>52</v>
      </c>
      <c r="G37" s="212">
        <v>130.9</v>
      </c>
      <c r="H37" s="208">
        <v>6.3</v>
      </c>
      <c r="I37" s="213">
        <v>6.3</v>
      </c>
      <c r="J37" s="214"/>
      <c r="K37" s="214"/>
      <c r="L37" s="810"/>
      <c r="M37" s="813"/>
      <c r="N37" s="836"/>
      <c r="O37" s="836"/>
      <c r="P37" s="36"/>
      <c r="Q37" s="14"/>
      <c r="R37" s="14"/>
      <c r="S37" s="14"/>
      <c r="T37" s="14"/>
      <c r="U37" s="14"/>
      <c r="V37" s="14"/>
      <c r="W37" s="14"/>
      <c r="X37" s="14"/>
      <c r="Y37" s="14"/>
      <c r="Z37" s="14"/>
      <c r="AA37" s="14"/>
      <c r="AB37" s="14"/>
      <c r="AC37" s="14"/>
      <c r="AD37" s="14"/>
      <c r="AE37" s="14"/>
      <c r="AF37" s="14"/>
      <c r="AG37" s="14"/>
      <c r="AH37" s="14"/>
      <c r="AI37" s="14"/>
      <c r="AJ37" s="14"/>
      <c r="AK37" s="14"/>
      <c r="AL37" s="14"/>
      <c r="AM37" s="14"/>
      <c r="AN37" s="14"/>
      <c r="AO37" s="14"/>
      <c r="AP37" s="14"/>
      <c r="AQ37" s="14"/>
      <c r="AR37" s="14"/>
      <c r="AS37" s="14"/>
      <c r="AT37" s="14"/>
      <c r="AU37" s="14"/>
      <c r="AV37" s="14"/>
      <c r="AW37" s="14"/>
      <c r="AX37" s="14"/>
      <c r="AY37" s="14"/>
      <c r="AZ37" s="14"/>
      <c r="BA37" s="14"/>
      <c r="BB37" s="14"/>
      <c r="BC37" s="14"/>
      <c r="BD37" s="14"/>
      <c r="BE37" s="14"/>
      <c r="BF37" s="14"/>
      <c r="BG37" s="14"/>
      <c r="BH37" s="14"/>
      <c r="BI37" s="14"/>
      <c r="BJ37" s="14"/>
      <c r="BK37" s="14"/>
      <c r="BL37" s="14"/>
      <c r="BM37" s="14"/>
      <c r="BN37" s="14"/>
      <c r="BO37" s="14"/>
      <c r="BP37" s="14"/>
      <c r="BQ37" s="14"/>
      <c r="BR37" s="14"/>
      <c r="BS37" s="14"/>
      <c r="BT37" s="14"/>
      <c r="BU37" s="14"/>
      <c r="BV37" s="14"/>
      <c r="BW37" s="14"/>
      <c r="BX37" s="14"/>
      <c r="BY37" s="14"/>
      <c r="BZ37" s="14"/>
      <c r="CA37" s="14"/>
      <c r="CB37" s="14"/>
      <c r="CC37" s="14"/>
      <c r="CD37" s="14"/>
      <c r="CE37" s="14"/>
      <c r="CF37" s="14"/>
      <c r="CG37" s="14"/>
      <c r="CH37" s="14"/>
      <c r="CI37" s="14"/>
      <c r="CJ37" s="14"/>
      <c r="CK37" s="14"/>
      <c r="CL37" s="14"/>
      <c r="CM37" s="14"/>
      <c r="CN37" s="14"/>
      <c r="CO37" s="14"/>
      <c r="CP37" s="14"/>
      <c r="CQ37" s="14"/>
      <c r="CR37" s="14"/>
      <c r="CS37" s="14"/>
      <c r="CT37" s="14"/>
      <c r="CU37" s="14"/>
      <c r="CV37" s="14"/>
      <c r="CW37" s="14"/>
      <c r="CX37" s="14"/>
      <c r="CY37" s="14"/>
      <c r="CZ37" s="14"/>
      <c r="DA37" s="14"/>
      <c r="DB37" s="14"/>
      <c r="DC37" s="14"/>
      <c r="DD37" s="14"/>
      <c r="DE37" s="14"/>
      <c r="DF37" s="14"/>
      <c r="DG37" s="14"/>
      <c r="DH37" s="14"/>
      <c r="DI37" s="14"/>
      <c r="DJ37" s="14"/>
      <c r="DK37" s="14"/>
      <c r="DL37" s="14"/>
      <c r="DM37" s="14"/>
      <c r="DN37" s="14"/>
      <c r="DO37" s="14"/>
      <c r="DP37" s="14"/>
      <c r="DQ37" s="14"/>
      <c r="DR37" s="14"/>
      <c r="DS37" s="14"/>
      <c r="DT37" s="14"/>
      <c r="DU37" s="14"/>
      <c r="DV37" s="14"/>
      <c r="DW37" s="14"/>
      <c r="DX37" s="14"/>
      <c r="DY37" s="14"/>
      <c r="DZ37" s="14"/>
      <c r="EA37" s="14"/>
      <c r="EB37" s="14"/>
      <c r="EC37" s="14"/>
      <c r="ED37" s="14"/>
      <c r="EE37" s="14"/>
      <c r="EF37" s="14"/>
      <c r="EG37" s="14"/>
      <c r="EH37" s="14"/>
      <c r="EI37" s="14"/>
      <c r="EJ37" s="14"/>
      <c r="EK37" s="14"/>
      <c r="EL37" s="14"/>
      <c r="EM37" s="14"/>
      <c r="EN37" s="14"/>
      <c r="EO37" s="14"/>
      <c r="EP37" s="14"/>
      <c r="EQ37" s="14"/>
      <c r="ER37" s="14"/>
      <c r="ES37" s="14"/>
      <c r="ET37" s="14"/>
      <c r="EU37" s="14"/>
      <c r="EV37" s="14"/>
      <c r="EW37" s="14"/>
      <c r="EX37" s="14"/>
      <c r="EY37" s="14"/>
      <c r="EZ37" s="14"/>
      <c r="FA37" s="14"/>
      <c r="FB37" s="14"/>
      <c r="FC37" s="14"/>
      <c r="FD37" s="14"/>
      <c r="FE37" s="14"/>
      <c r="FF37" s="14"/>
      <c r="FG37" s="14"/>
      <c r="FH37" s="14"/>
      <c r="FI37" s="14"/>
      <c r="FJ37" s="14"/>
      <c r="FK37" s="14"/>
      <c r="FL37" s="14"/>
      <c r="FM37" s="14"/>
      <c r="FN37" s="14"/>
      <c r="FO37" s="14"/>
      <c r="FP37" s="14"/>
      <c r="FQ37" s="14"/>
      <c r="FR37" s="14"/>
      <c r="FS37" s="14"/>
      <c r="FT37" s="14"/>
      <c r="FU37" s="14"/>
      <c r="FV37" s="14"/>
      <c r="FW37" s="14"/>
      <c r="FX37" s="14"/>
      <c r="FY37" s="14"/>
      <c r="FZ37" s="14"/>
      <c r="GA37" s="14"/>
      <c r="GB37" s="14"/>
      <c r="GC37" s="14"/>
      <c r="GD37" s="14"/>
      <c r="GE37" s="14"/>
      <c r="GF37" s="14"/>
      <c r="GG37" s="14"/>
      <c r="GH37" s="14"/>
      <c r="GI37" s="14"/>
      <c r="GJ37" s="14"/>
      <c r="GK37" s="14"/>
      <c r="GL37" s="14"/>
      <c r="GM37" s="14"/>
      <c r="GN37" s="14"/>
      <c r="GO37" s="14"/>
      <c r="GP37" s="14"/>
      <c r="GQ37" s="14"/>
      <c r="GR37" s="14"/>
      <c r="GS37" s="14"/>
      <c r="GT37" s="14"/>
      <c r="GU37" s="14"/>
      <c r="GV37" s="14"/>
      <c r="GW37" s="14"/>
      <c r="GX37" s="14"/>
      <c r="GY37" s="14"/>
      <c r="GZ37" s="14"/>
      <c r="HA37" s="14"/>
      <c r="HB37" s="14"/>
      <c r="HC37" s="14"/>
      <c r="HD37" s="14"/>
      <c r="HE37" s="14"/>
      <c r="HF37" s="14"/>
      <c r="HG37" s="14"/>
      <c r="HH37" s="14"/>
      <c r="HI37" s="14"/>
      <c r="HJ37" s="14"/>
      <c r="HK37" s="14"/>
      <c r="HL37" s="14"/>
      <c r="HM37" s="14"/>
      <c r="HN37" s="14"/>
      <c r="HO37" s="14"/>
      <c r="HP37" s="14"/>
      <c r="HQ37" s="14"/>
      <c r="HR37" s="14"/>
      <c r="HS37" s="14"/>
      <c r="HT37" s="14"/>
      <c r="HU37" s="14"/>
      <c r="HV37" s="14"/>
      <c r="HW37" s="14"/>
      <c r="HX37" s="14"/>
      <c r="HY37" s="14"/>
      <c r="HZ37" s="14"/>
      <c r="IA37" s="14"/>
      <c r="IB37" s="14"/>
      <c r="IC37" s="14"/>
      <c r="ID37" s="14"/>
      <c r="IE37" s="14"/>
      <c r="IF37" s="14"/>
    </row>
    <row r="38" spans="1:240" ht="29.25" customHeight="1" x14ac:dyDescent="0.2">
      <c r="A38" s="452"/>
      <c r="B38" s="539"/>
      <c r="C38" s="472"/>
      <c r="D38" s="486"/>
      <c r="E38" s="573"/>
      <c r="F38" s="190" t="s">
        <v>204</v>
      </c>
      <c r="G38" s="207">
        <v>228.1</v>
      </c>
      <c r="H38" s="208">
        <v>310</v>
      </c>
      <c r="I38" s="209">
        <v>310</v>
      </c>
      <c r="J38" s="210">
        <v>227.3</v>
      </c>
      <c r="K38" s="210">
        <v>238.4</v>
      </c>
      <c r="L38" s="810"/>
      <c r="M38" s="813"/>
      <c r="N38" s="836"/>
      <c r="O38" s="836"/>
      <c r="P38" s="36">
        <v>146.5</v>
      </c>
    </row>
    <row r="39" spans="1:240" ht="26.25" customHeight="1" x14ac:dyDescent="0.2">
      <c r="A39" s="452"/>
      <c r="B39" s="539"/>
      <c r="C39" s="472"/>
      <c r="D39" s="486"/>
      <c r="E39" s="573"/>
      <c r="F39" s="190" t="s">
        <v>195</v>
      </c>
      <c r="G39" s="199">
        <v>78</v>
      </c>
      <c r="H39" s="199">
        <v>68</v>
      </c>
      <c r="I39" s="419">
        <v>105</v>
      </c>
      <c r="J39" s="215">
        <v>71.599999999999994</v>
      </c>
      <c r="K39" s="215">
        <v>75.2</v>
      </c>
      <c r="L39" s="810"/>
      <c r="M39" s="813"/>
      <c r="N39" s="837"/>
      <c r="O39" s="837"/>
      <c r="P39" s="36">
        <v>48</v>
      </c>
    </row>
    <row r="40" spans="1:240" ht="22.5" customHeight="1" x14ac:dyDescent="0.2">
      <c r="A40" s="452"/>
      <c r="B40" s="539"/>
      <c r="C40" s="472"/>
      <c r="D40" s="486"/>
      <c r="E40" s="827"/>
      <c r="F40" s="216" t="s">
        <v>43</v>
      </c>
      <c r="G40" s="217">
        <f>SUM(G36:G39)</f>
        <v>1265.3999999999999</v>
      </c>
      <c r="H40" s="217">
        <f>SUM(H36:H39)</f>
        <v>1366.4</v>
      </c>
      <c r="I40" s="217">
        <f>SUM(I36:I39)</f>
        <v>1403.4</v>
      </c>
      <c r="J40" s="217">
        <f>SUM(J36:J39)</f>
        <v>1288.8999999999999</v>
      </c>
      <c r="K40" s="217">
        <f>SUM(K36:K39)</f>
        <v>1352.1000000000001</v>
      </c>
      <c r="L40" s="846"/>
      <c r="M40" s="846"/>
      <c r="N40" s="846"/>
      <c r="O40" s="846"/>
      <c r="P40" s="36"/>
    </row>
    <row r="41" spans="1:240" ht="62.25" customHeight="1" x14ac:dyDescent="0.2">
      <c r="A41" s="452" t="s">
        <v>6</v>
      </c>
      <c r="B41" s="539" t="s">
        <v>8</v>
      </c>
      <c r="C41" s="607" t="s">
        <v>8</v>
      </c>
      <c r="D41" s="840" t="s">
        <v>81</v>
      </c>
      <c r="E41" s="849" t="s">
        <v>170</v>
      </c>
      <c r="F41" s="218" t="s">
        <v>190</v>
      </c>
      <c r="G41" s="219">
        <v>35</v>
      </c>
      <c r="H41" s="219">
        <v>22</v>
      </c>
      <c r="I41" s="220">
        <v>47</v>
      </c>
      <c r="J41" s="221">
        <v>23.2</v>
      </c>
      <c r="K41" s="221">
        <v>24.3</v>
      </c>
      <c r="L41" s="394" t="s">
        <v>255</v>
      </c>
      <c r="M41" s="376">
        <v>90</v>
      </c>
      <c r="N41" s="376">
        <v>90</v>
      </c>
      <c r="O41" s="376">
        <v>90</v>
      </c>
      <c r="P41" s="36">
        <v>15</v>
      </c>
    </row>
    <row r="42" spans="1:240" s="15" customFormat="1" ht="34.5" customHeight="1" x14ac:dyDescent="0.2">
      <c r="A42" s="592"/>
      <c r="B42" s="605"/>
      <c r="C42" s="609"/>
      <c r="D42" s="841"/>
      <c r="E42" s="850"/>
      <c r="F42" s="222" t="s">
        <v>52</v>
      </c>
      <c r="G42" s="223"/>
      <c r="H42" s="188"/>
      <c r="I42" s="224"/>
      <c r="J42" s="214"/>
      <c r="K42" s="214"/>
      <c r="L42" s="421" t="s">
        <v>256</v>
      </c>
      <c r="M42" s="377">
        <v>90</v>
      </c>
      <c r="N42" s="377">
        <v>90</v>
      </c>
      <c r="O42" s="377">
        <v>90</v>
      </c>
      <c r="P42" s="36"/>
      <c r="Q42" s="14"/>
      <c r="R42" s="14"/>
      <c r="S42" s="14"/>
      <c r="T42" s="14"/>
      <c r="U42" s="14"/>
      <c r="V42" s="14"/>
      <c r="W42" s="14"/>
      <c r="X42" s="14"/>
      <c r="Y42" s="14"/>
      <c r="Z42" s="14"/>
      <c r="AA42" s="14"/>
      <c r="AB42" s="14"/>
      <c r="AC42" s="14"/>
      <c r="AD42" s="14"/>
      <c r="AE42" s="14"/>
      <c r="AF42" s="14"/>
      <c r="AG42" s="14"/>
      <c r="AH42" s="14"/>
      <c r="AI42" s="14"/>
      <c r="AJ42" s="14"/>
      <c r="AK42" s="14"/>
      <c r="AL42" s="14"/>
      <c r="AM42" s="14"/>
      <c r="AN42" s="14"/>
      <c r="AO42" s="14"/>
      <c r="AP42" s="14"/>
      <c r="AQ42" s="14"/>
      <c r="AR42" s="14"/>
      <c r="AS42" s="14"/>
      <c r="AT42" s="14"/>
      <c r="AU42" s="14"/>
      <c r="AV42" s="14"/>
      <c r="AW42" s="14"/>
      <c r="AX42" s="14"/>
      <c r="AY42" s="14"/>
      <c r="AZ42" s="14"/>
      <c r="BA42" s="14"/>
      <c r="BB42" s="14"/>
      <c r="BC42" s="14"/>
      <c r="BD42" s="14"/>
      <c r="BE42" s="14"/>
      <c r="BF42" s="14"/>
      <c r="BG42" s="14"/>
      <c r="BH42" s="14"/>
      <c r="BI42" s="14"/>
      <c r="BJ42" s="14"/>
      <c r="BK42" s="14"/>
      <c r="BL42" s="14"/>
      <c r="BM42" s="14"/>
      <c r="BN42" s="14"/>
      <c r="BO42" s="14"/>
      <c r="BP42" s="14"/>
      <c r="BQ42" s="14"/>
      <c r="BR42" s="14"/>
      <c r="BS42" s="14"/>
      <c r="BT42" s="14"/>
      <c r="BU42" s="14"/>
      <c r="BV42" s="14"/>
      <c r="BW42" s="14"/>
      <c r="BX42" s="14"/>
      <c r="BY42" s="14"/>
      <c r="BZ42" s="14"/>
      <c r="CA42" s="14"/>
      <c r="CB42" s="14"/>
      <c r="CC42" s="14"/>
      <c r="CD42" s="14"/>
      <c r="CE42" s="14"/>
      <c r="CF42" s="14"/>
      <c r="CG42" s="14"/>
      <c r="CH42" s="14"/>
      <c r="CI42" s="14"/>
      <c r="CJ42" s="14"/>
      <c r="CK42" s="14"/>
      <c r="CL42" s="14"/>
      <c r="CM42" s="14"/>
      <c r="CN42" s="14"/>
      <c r="CO42" s="14"/>
      <c r="CP42" s="14"/>
      <c r="CQ42" s="14"/>
      <c r="CR42" s="14"/>
      <c r="CS42" s="14"/>
      <c r="CT42" s="14"/>
      <c r="CU42" s="14"/>
      <c r="CV42" s="14"/>
      <c r="CW42" s="14"/>
      <c r="CX42" s="14"/>
      <c r="CY42" s="14"/>
      <c r="CZ42" s="14"/>
      <c r="DA42" s="14"/>
      <c r="DB42" s="14"/>
      <c r="DC42" s="14"/>
      <c r="DD42" s="14"/>
      <c r="DE42" s="14"/>
      <c r="DF42" s="14"/>
      <c r="DG42" s="14"/>
      <c r="DH42" s="14"/>
      <c r="DI42" s="14"/>
      <c r="DJ42" s="14"/>
      <c r="DK42" s="14"/>
      <c r="DL42" s="14"/>
      <c r="DM42" s="14"/>
      <c r="DN42" s="14"/>
      <c r="DO42" s="14"/>
      <c r="DP42" s="14"/>
      <c r="DQ42" s="14"/>
      <c r="DR42" s="14"/>
      <c r="DS42" s="14"/>
      <c r="DT42" s="14"/>
      <c r="DU42" s="14"/>
      <c r="DV42" s="14"/>
      <c r="DW42" s="14"/>
      <c r="DX42" s="14"/>
      <c r="DY42" s="14"/>
      <c r="DZ42" s="14"/>
      <c r="EA42" s="14"/>
      <c r="EB42" s="14"/>
      <c r="EC42" s="14"/>
      <c r="ED42" s="14"/>
      <c r="EE42" s="14"/>
      <c r="EF42" s="14"/>
      <c r="EG42" s="14"/>
      <c r="EH42" s="14"/>
      <c r="EI42" s="14"/>
      <c r="EJ42" s="14"/>
      <c r="EK42" s="14"/>
      <c r="EL42" s="14"/>
      <c r="EM42" s="14"/>
      <c r="EN42" s="14"/>
      <c r="EO42" s="14"/>
      <c r="EP42" s="14"/>
      <c r="EQ42" s="14"/>
      <c r="ER42" s="14"/>
      <c r="ES42" s="14"/>
      <c r="ET42" s="14"/>
      <c r="EU42" s="14"/>
      <c r="EV42" s="14"/>
      <c r="EW42" s="14"/>
      <c r="EX42" s="14"/>
      <c r="EY42" s="14"/>
      <c r="EZ42" s="14"/>
      <c r="FA42" s="14"/>
      <c r="FB42" s="14"/>
      <c r="FC42" s="14"/>
      <c r="FD42" s="14"/>
      <c r="FE42" s="14"/>
      <c r="FF42" s="14"/>
      <c r="FG42" s="14"/>
      <c r="FH42" s="14"/>
      <c r="FI42" s="14"/>
      <c r="FJ42" s="14"/>
      <c r="FK42" s="14"/>
      <c r="FL42" s="14"/>
      <c r="FM42" s="14"/>
      <c r="FN42" s="14"/>
      <c r="FO42" s="14"/>
      <c r="FP42" s="14"/>
      <c r="FQ42" s="14"/>
      <c r="FR42" s="14"/>
      <c r="FS42" s="14"/>
      <c r="FT42" s="14"/>
      <c r="FU42" s="14"/>
      <c r="FV42" s="14"/>
      <c r="FW42" s="14"/>
      <c r="FX42" s="14"/>
      <c r="FY42" s="14"/>
      <c r="FZ42" s="14"/>
      <c r="GA42" s="14"/>
      <c r="GB42" s="14"/>
      <c r="GC42" s="14"/>
      <c r="GD42" s="14"/>
      <c r="GE42" s="14"/>
      <c r="GF42" s="14"/>
      <c r="GG42" s="14"/>
      <c r="GH42" s="14"/>
      <c r="GI42" s="14"/>
      <c r="GJ42" s="14"/>
      <c r="GK42" s="14"/>
      <c r="GL42" s="14"/>
      <c r="GM42" s="14"/>
      <c r="GN42" s="14"/>
      <c r="GO42" s="14"/>
      <c r="GP42" s="14"/>
      <c r="GQ42" s="14"/>
      <c r="GR42" s="14"/>
      <c r="GS42" s="14"/>
      <c r="GT42" s="14"/>
      <c r="GU42" s="14"/>
      <c r="GV42" s="14"/>
      <c r="GW42" s="14"/>
      <c r="GX42" s="14"/>
      <c r="GY42" s="14"/>
      <c r="GZ42" s="14"/>
      <c r="HA42" s="14"/>
      <c r="HB42" s="14"/>
      <c r="HC42" s="14"/>
      <c r="HD42" s="14"/>
      <c r="HE42" s="14"/>
      <c r="HF42" s="14"/>
      <c r="HG42" s="14"/>
      <c r="HH42" s="14"/>
      <c r="HI42" s="14"/>
      <c r="HJ42" s="14"/>
      <c r="HK42" s="14"/>
      <c r="HL42" s="14"/>
      <c r="HM42" s="14"/>
      <c r="HN42" s="14"/>
      <c r="HO42" s="14"/>
      <c r="HP42" s="14"/>
      <c r="HQ42" s="14"/>
      <c r="HR42" s="14"/>
      <c r="HS42" s="14"/>
      <c r="HT42" s="14"/>
      <c r="HU42" s="14"/>
      <c r="HV42" s="14"/>
      <c r="HW42" s="14"/>
      <c r="HX42" s="14"/>
      <c r="HY42" s="14"/>
      <c r="HZ42" s="14"/>
      <c r="IA42" s="14"/>
      <c r="IB42" s="14"/>
      <c r="IC42" s="14"/>
      <c r="ID42" s="14"/>
      <c r="IE42" s="14"/>
      <c r="IF42" s="14"/>
    </row>
    <row r="43" spans="1:240" ht="28.5" customHeight="1" x14ac:dyDescent="0.2">
      <c r="A43" s="452"/>
      <c r="B43" s="539"/>
      <c r="C43" s="607"/>
      <c r="D43" s="841"/>
      <c r="E43" s="849"/>
      <c r="F43" s="225" t="s">
        <v>193</v>
      </c>
      <c r="G43" s="223">
        <v>51.6</v>
      </c>
      <c r="H43" s="188">
        <v>55</v>
      </c>
      <c r="I43" s="189">
        <v>67</v>
      </c>
      <c r="J43" s="210">
        <v>57.9</v>
      </c>
      <c r="K43" s="210">
        <v>60.8</v>
      </c>
      <c r="L43" s="421" t="s">
        <v>257</v>
      </c>
      <c r="M43" s="377">
        <v>90</v>
      </c>
      <c r="N43" s="377">
        <v>90</v>
      </c>
      <c r="O43" s="377">
        <v>90</v>
      </c>
      <c r="P43" s="36"/>
    </row>
    <row r="44" spans="1:240" s="15" customFormat="1" ht="17.25" customHeight="1" x14ac:dyDescent="0.2">
      <c r="A44" s="592"/>
      <c r="B44" s="605"/>
      <c r="C44" s="609"/>
      <c r="D44" s="651"/>
      <c r="E44" s="850"/>
      <c r="F44" s="226" t="s">
        <v>43</v>
      </c>
      <c r="G44" s="206">
        <f>SUM(G41:G43)</f>
        <v>86.6</v>
      </c>
      <c r="H44" s="206">
        <f>SUM(H41:H43)</f>
        <v>77</v>
      </c>
      <c r="I44" s="206">
        <f t="shared" ref="I44:K44" si="4">SUM(I41:I43)</f>
        <v>114</v>
      </c>
      <c r="J44" s="206">
        <f t="shared" si="4"/>
        <v>81.099999999999994</v>
      </c>
      <c r="K44" s="206">
        <f t="shared" si="4"/>
        <v>85.1</v>
      </c>
      <c r="L44" s="227"/>
      <c r="M44" s="228"/>
      <c r="N44" s="228"/>
      <c r="O44" s="229"/>
      <c r="P44" s="36"/>
      <c r="Q44" s="14"/>
      <c r="R44" s="14"/>
      <c r="S44" s="14"/>
      <c r="T44" s="14"/>
      <c r="U44" s="14"/>
      <c r="V44" s="14"/>
      <c r="W44" s="14"/>
      <c r="X44" s="14"/>
      <c r="Y44" s="14"/>
      <c r="Z44" s="14"/>
      <c r="AA44" s="14"/>
      <c r="AB44" s="14"/>
      <c r="AC44" s="14"/>
      <c r="AD44" s="14"/>
      <c r="AE44" s="14"/>
      <c r="AF44" s="14"/>
      <c r="AG44" s="14"/>
      <c r="AH44" s="14"/>
      <c r="AI44" s="14"/>
      <c r="AJ44" s="14"/>
      <c r="AK44" s="14"/>
      <c r="AL44" s="14"/>
      <c r="AM44" s="14"/>
      <c r="AN44" s="14"/>
      <c r="AO44" s="14"/>
      <c r="AP44" s="14"/>
      <c r="AQ44" s="14"/>
      <c r="AR44" s="14"/>
      <c r="AS44" s="14"/>
      <c r="AT44" s="14"/>
      <c r="AU44" s="14"/>
      <c r="AV44" s="14"/>
      <c r="AW44" s="14"/>
      <c r="AX44" s="14"/>
      <c r="AY44" s="14"/>
      <c r="AZ44" s="14"/>
      <c r="BA44" s="14"/>
      <c r="BB44" s="14"/>
      <c r="BC44" s="14"/>
      <c r="BD44" s="14"/>
      <c r="BE44" s="14"/>
      <c r="BF44" s="14"/>
      <c r="BG44" s="14"/>
      <c r="BH44" s="14"/>
      <c r="BI44" s="14"/>
      <c r="BJ44" s="14"/>
      <c r="BK44" s="14"/>
      <c r="BL44" s="14"/>
      <c r="BM44" s="14"/>
      <c r="BN44" s="14"/>
      <c r="BO44" s="14"/>
      <c r="BP44" s="14"/>
      <c r="BQ44" s="14"/>
      <c r="BR44" s="14"/>
      <c r="BS44" s="14"/>
      <c r="BT44" s="14"/>
      <c r="BU44" s="14"/>
      <c r="BV44" s="14"/>
      <c r="BW44" s="14"/>
      <c r="BX44" s="14"/>
      <c r="BY44" s="14"/>
      <c r="BZ44" s="14"/>
      <c r="CA44" s="14"/>
      <c r="CB44" s="14"/>
      <c r="CC44" s="14"/>
      <c r="CD44" s="14"/>
      <c r="CE44" s="14"/>
      <c r="CF44" s="14"/>
      <c r="CG44" s="14"/>
      <c r="CH44" s="14"/>
      <c r="CI44" s="14"/>
      <c r="CJ44" s="14"/>
      <c r="CK44" s="14"/>
      <c r="CL44" s="14"/>
      <c r="CM44" s="14"/>
      <c r="CN44" s="14"/>
      <c r="CO44" s="14"/>
      <c r="CP44" s="14"/>
      <c r="CQ44" s="14"/>
      <c r="CR44" s="14"/>
      <c r="CS44" s="14"/>
      <c r="CT44" s="14"/>
      <c r="CU44" s="14"/>
      <c r="CV44" s="14"/>
      <c r="CW44" s="14"/>
      <c r="CX44" s="14"/>
      <c r="CY44" s="14"/>
      <c r="CZ44" s="14"/>
      <c r="DA44" s="14"/>
      <c r="DB44" s="14"/>
      <c r="DC44" s="14"/>
      <c r="DD44" s="14"/>
      <c r="DE44" s="14"/>
      <c r="DF44" s="14"/>
      <c r="DG44" s="14"/>
      <c r="DH44" s="14"/>
      <c r="DI44" s="14"/>
      <c r="DJ44" s="14"/>
      <c r="DK44" s="14"/>
      <c r="DL44" s="14"/>
      <c r="DM44" s="14"/>
      <c r="DN44" s="14"/>
      <c r="DO44" s="14"/>
      <c r="DP44" s="14"/>
      <c r="DQ44" s="14"/>
      <c r="DR44" s="14"/>
      <c r="DS44" s="14"/>
      <c r="DT44" s="14"/>
      <c r="DU44" s="14"/>
      <c r="DV44" s="14"/>
      <c r="DW44" s="14"/>
      <c r="DX44" s="14"/>
      <c r="DY44" s="14"/>
      <c r="DZ44" s="14"/>
      <c r="EA44" s="14"/>
      <c r="EB44" s="14"/>
      <c r="EC44" s="14"/>
      <c r="ED44" s="14"/>
      <c r="EE44" s="14"/>
      <c r="EF44" s="14"/>
      <c r="EG44" s="14"/>
      <c r="EH44" s="14"/>
      <c r="EI44" s="14"/>
      <c r="EJ44" s="14"/>
      <c r="EK44" s="14"/>
      <c r="EL44" s="14"/>
      <c r="EM44" s="14"/>
      <c r="EN44" s="14"/>
      <c r="EO44" s="14"/>
      <c r="EP44" s="14"/>
      <c r="EQ44" s="14"/>
      <c r="ER44" s="14"/>
      <c r="ES44" s="14"/>
      <c r="ET44" s="14"/>
      <c r="EU44" s="14"/>
      <c r="EV44" s="14"/>
      <c r="EW44" s="14"/>
      <c r="EX44" s="14"/>
      <c r="EY44" s="14"/>
      <c r="EZ44" s="14"/>
      <c r="FA44" s="14"/>
      <c r="FB44" s="14"/>
      <c r="FC44" s="14"/>
      <c r="FD44" s="14"/>
      <c r="FE44" s="14"/>
      <c r="FF44" s="14"/>
      <c r="FG44" s="14"/>
      <c r="FH44" s="14"/>
      <c r="FI44" s="14"/>
      <c r="FJ44" s="14"/>
      <c r="FK44" s="14"/>
      <c r="FL44" s="14"/>
      <c r="FM44" s="14"/>
      <c r="FN44" s="14"/>
      <c r="FO44" s="14"/>
      <c r="FP44" s="14"/>
      <c r="FQ44" s="14"/>
      <c r="FR44" s="14"/>
      <c r="FS44" s="14"/>
      <c r="FT44" s="14"/>
      <c r="FU44" s="14"/>
      <c r="FV44" s="14"/>
      <c r="FW44" s="14"/>
      <c r="FX44" s="14"/>
      <c r="FY44" s="14"/>
      <c r="FZ44" s="14"/>
      <c r="GA44" s="14"/>
      <c r="GB44" s="14"/>
      <c r="GC44" s="14"/>
      <c r="GD44" s="14"/>
      <c r="GE44" s="14"/>
      <c r="GF44" s="14"/>
      <c r="GG44" s="14"/>
      <c r="GH44" s="14"/>
      <c r="GI44" s="14"/>
      <c r="GJ44" s="14"/>
      <c r="GK44" s="14"/>
      <c r="GL44" s="14"/>
      <c r="GM44" s="14"/>
      <c r="GN44" s="14"/>
      <c r="GO44" s="14"/>
      <c r="GP44" s="14"/>
      <c r="GQ44" s="14"/>
      <c r="GR44" s="14"/>
      <c r="GS44" s="14"/>
      <c r="GT44" s="14"/>
      <c r="GU44" s="14"/>
      <c r="GV44" s="14"/>
      <c r="GW44" s="14"/>
      <c r="GX44" s="14"/>
      <c r="GY44" s="14"/>
      <c r="GZ44" s="14"/>
      <c r="HA44" s="14"/>
      <c r="HB44" s="14"/>
      <c r="HC44" s="14"/>
      <c r="HD44" s="14"/>
      <c r="HE44" s="14"/>
      <c r="HF44" s="14"/>
      <c r="HG44" s="14"/>
      <c r="HH44" s="14"/>
      <c r="HI44" s="14"/>
      <c r="HJ44" s="14"/>
      <c r="HK44" s="14"/>
      <c r="HL44" s="14"/>
      <c r="HM44" s="14"/>
      <c r="HN44" s="14"/>
      <c r="HO44" s="14"/>
      <c r="HP44" s="14"/>
      <c r="HQ44" s="14"/>
      <c r="HR44" s="14"/>
      <c r="HS44" s="14"/>
      <c r="HT44" s="14"/>
      <c r="HU44" s="14"/>
      <c r="HV44" s="14"/>
      <c r="HW44" s="14"/>
      <c r="HX44" s="14"/>
      <c r="HY44" s="14"/>
      <c r="HZ44" s="14"/>
      <c r="IA44" s="14"/>
      <c r="IB44" s="14"/>
      <c r="IC44" s="14"/>
      <c r="ID44" s="14"/>
      <c r="IE44" s="14"/>
      <c r="IF44" s="14"/>
    </row>
    <row r="45" spans="1:240" s="2" customFormat="1" ht="18.75" customHeight="1" x14ac:dyDescent="0.2">
      <c r="A45" s="606" t="s">
        <v>6</v>
      </c>
      <c r="B45" s="540" t="s">
        <v>8</v>
      </c>
      <c r="C45" s="579" t="s">
        <v>11</v>
      </c>
      <c r="D45" s="473" t="s">
        <v>92</v>
      </c>
      <c r="E45" s="833" t="s">
        <v>171</v>
      </c>
      <c r="F45" s="230" t="s">
        <v>190</v>
      </c>
      <c r="G45" s="231">
        <v>578.5</v>
      </c>
      <c r="H45" s="199">
        <v>773.9</v>
      </c>
      <c r="I45" s="232">
        <v>793.9</v>
      </c>
      <c r="J45" s="233">
        <v>747.4</v>
      </c>
      <c r="K45" s="146">
        <v>781.8</v>
      </c>
      <c r="L45" s="702" t="s">
        <v>243</v>
      </c>
      <c r="M45" s="843">
        <v>4</v>
      </c>
      <c r="N45" s="843">
        <v>5</v>
      </c>
      <c r="O45" s="843">
        <v>5</v>
      </c>
      <c r="P45" s="41">
        <v>406.5</v>
      </c>
      <c r="Q45" s="141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  <c r="AD45" s="7"/>
      <c r="AE45" s="7"/>
      <c r="AF45" s="7"/>
      <c r="AG45" s="7"/>
      <c r="AH45" s="7"/>
      <c r="AI45" s="7"/>
      <c r="AJ45" s="7"/>
      <c r="AK45" s="7"/>
      <c r="AL45" s="7"/>
      <c r="AM45" s="7"/>
      <c r="AN45" s="7"/>
      <c r="AO45" s="7"/>
      <c r="AP45" s="7"/>
      <c r="AQ45" s="7"/>
      <c r="AR45" s="7"/>
      <c r="AS45" s="7"/>
      <c r="AT45" s="7"/>
      <c r="AU45" s="7"/>
      <c r="AV45" s="7"/>
      <c r="AW45" s="7"/>
      <c r="AX45" s="7"/>
      <c r="AY45" s="7"/>
      <c r="AZ45" s="7"/>
      <c r="BA45" s="7"/>
      <c r="BB45" s="7"/>
      <c r="BC45" s="7"/>
      <c r="BD45" s="7"/>
      <c r="BE45" s="7"/>
      <c r="BF45" s="7"/>
      <c r="BG45" s="7"/>
      <c r="BH45" s="7"/>
      <c r="BI45" s="7"/>
      <c r="BJ45" s="7"/>
      <c r="BK45" s="7"/>
      <c r="BL45" s="7"/>
      <c r="BM45" s="7"/>
      <c r="BN45" s="7"/>
      <c r="BO45" s="7"/>
      <c r="BP45" s="7"/>
      <c r="BQ45" s="7"/>
      <c r="BR45" s="7"/>
      <c r="BS45" s="7"/>
      <c r="BT45" s="7"/>
      <c r="BU45" s="7"/>
      <c r="BV45" s="7"/>
      <c r="BW45" s="7"/>
      <c r="BX45" s="7"/>
      <c r="BY45" s="7"/>
      <c r="BZ45" s="7"/>
      <c r="CA45" s="7"/>
      <c r="CB45" s="7"/>
      <c r="CC45" s="7"/>
      <c r="CD45" s="7"/>
      <c r="CE45" s="7"/>
      <c r="CF45" s="7"/>
      <c r="CG45" s="7"/>
      <c r="CH45" s="7"/>
      <c r="CI45" s="7"/>
      <c r="CJ45" s="7"/>
      <c r="CK45" s="7"/>
      <c r="CL45" s="7"/>
      <c r="CM45" s="7"/>
      <c r="CN45" s="7"/>
      <c r="CO45" s="7"/>
      <c r="CP45" s="7"/>
      <c r="CQ45" s="7"/>
      <c r="CR45" s="7"/>
      <c r="CS45" s="7"/>
      <c r="CT45" s="7"/>
      <c r="CU45" s="7"/>
      <c r="CV45" s="7"/>
      <c r="CW45" s="7"/>
      <c r="CX45" s="7"/>
      <c r="CY45" s="7"/>
      <c r="CZ45" s="7"/>
      <c r="DA45" s="7"/>
      <c r="DB45" s="7"/>
      <c r="DC45" s="7"/>
      <c r="DD45" s="7"/>
      <c r="DE45" s="7"/>
      <c r="DF45" s="7"/>
      <c r="DG45" s="7"/>
      <c r="DH45" s="7"/>
      <c r="DI45" s="7"/>
      <c r="DJ45" s="7"/>
      <c r="DK45" s="7"/>
      <c r="DL45" s="7"/>
      <c r="DM45" s="7"/>
      <c r="DN45" s="7"/>
      <c r="DO45" s="7"/>
      <c r="DP45" s="7"/>
      <c r="DQ45" s="7"/>
      <c r="DR45" s="7"/>
      <c r="DS45" s="7"/>
      <c r="DT45" s="7"/>
      <c r="DU45" s="7"/>
      <c r="DV45" s="7"/>
      <c r="DW45" s="7"/>
      <c r="DX45" s="7"/>
      <c r="DY45" s="7"/>
      <c r="DZ45" s="7"/>
      <c r="EA45" s="7"/>
      <c r="EB45" s="7"/>
      <c r="EC45" s="7"/>
      <c r="ED45" s="7"/>
      <c r="EE45" s="7"/>
      <c r="EF45" s="7"/>
      <c r="EG45" s="7"/>
      <c r="EH45" s="7"/>
      <c r="EI45" s="7"/>
      <c r="EJ45" s="7"/>
      <c r="EK45" s="7"/>
      <c r="EL45" s="7"/>
      <c r="EM45" s="7"/>
      <c r="EN45" s="7"/>
      <c r="EO45" s="7"/>
      <c r="EP45" s="7"/>
      <c r="EQ45" s="7"/>
      <c r="ER45" s="7"/>
      <c r="ES45" s="7"/>
      <c r="ET45" s="7"/>
      <c r="EU45" s="7"/>
      <c r="EV45" s="7"/>
      <c r="EW45" s="7"/>
      <c r="EX45" s="7"/>
      <c r="EY45" s="7"/>
      <c r="EZ45" s="7"/>
      <c r="FA45" s="7"/>
      <c r="FB45" s="7"/>
      <c r="FC45" s="7"/>
      <c r="FD45" s="7"/>
      <c r="FE45" s="7"/>
      <c r="FF45" s="7"/>
      <c r="FG45" s="7"/>
      <c r="FH45" s="7"/>
      <c r="FI45" s="7"/>
      <c r="FJ45" s="7"/>
      <c r="FK45" s="7"/>
      <c r="FL45" s="7"/>
      <c r="FM45" s="7"/>
      <c r="FN45" s="7"/>
      <c r="FO45" s="7"/>
      <c r="FP45" s="7"/>
      <c r="FQ45" s="7"/>
      <c r="FR45" s="7"/>
      <c r="FS45" s="7"/>
      <c r="FT45" s="7"/>
      <c r="FU45" s="7"/>
      <c r="FV45" s="7"/>
      <c r="FW45" s="7"/>
      <c r="FX45" s="7"/>
      <c r="FY45" s="7"/>
      <c r="FZ45" s="7"/>
      <c r="GA45" s="7"/>
      <c r="GB45" s="7"/>
      <c r="GC45" s="7"/>
      <c r="GD45" s="7"/>
      <c r="GE45" s="7"/>
      <c r="GF45" s="7"/>
      <c r="GG45" s="7"/>
      <c r="GH45" s="7"/>
      <c r="GI45" s="7"/>
      <c r="GJ45" s="7"/>
      <c r="GK45" s="7"/>
      <c r="GL45" s="7"/>
      <c r="GM45" s="7"/>
      <c r="GN45" s="7"/>
      <c r="GO45" s="7"/>
      <c r="GP45" s="7"/>
      <c r="GQ45" s="7"/>
      <c r="GR45" s="7"/>
      <c r="GS45" s="7"/>
      <c r="GT45" s="7"/>
      <c r="GU45" s="7"/>
      <c r="GV45" s="7"/>
      <c r="GW45" s="7"/>
      <c r="GX45" s="7"/>
      <c r="GY45" s="7"/>
      <c r="GZ45" s="7"/>
      <c r="HA45" s="7"/>
      <c r="HB45" s="7"/>
      <c r="HC45" s="7"/>
      <c r="HD45" s="7"/>
      <c r="HE45" s="7"/>
      <c r="HF45" s="7"/>
      <c r="HG45" s="7"/>
      <c r="HH45" s="7"/>
      <c r="HI45" s="7"/>
      <c r="HJ45" s="7"/>
      <c r="HK45" s="7"/>
      <c r="HL45" s="7"/>
      <c r="HM45" s="7"/>
      <c r="HN45" s="7"/>
      <c r="HO45" s="7"/>
      <c r="HP45" s="7"/>
      <c r="HQ45" s="7"/>
      <c r="HR45" s="7"/>
      <c r="HS45" s="7"/>
      <c r="HT45" s="7"/>
      <c r="HU45" s="7"/>
      <c r="HV45" s="7"/>
      <c r="HW45" s="7"/>
      <c r="HX45" s="7"/>
      <c r="HY45" s="7"/>
      <c r="HZ45" s="7"/>
      <c r="IA45" s="7"/>
      <c r="IB45" s="7"/>
      <c r="IC45" s="7"/>
      <c r="ID45" s="7"/>
      <c r="IE45" s="7"/>
      <c r="IF45" s="7"/>
    </row>
    <row r="46" spans="1:240" s="2" customFormat="1" ht="22.5" customHeight="1" x14ac:dyDescent="0.2">
      <c r="A46" s="838"/>
      <c r="B46" s="541"/>
      <c r="C46" s="580"/>
      <c r="D46" s="714"/>
      <c r="E46" s="834"/>
      <c r="F46" s="222" t="s">
        <v>52</v>
      </c>
      <c r="G46" s="146">
        <v>66.3</v>
      </c>
      <c r="H46" s="146"/>
      <c r="I46" s="114">
        <v>20</v>
      </c>
      <c r="J46" s="233"/>
      <c r="K46" s="146"/>
      <c r="L46" s="810"/>
      <c r="M46" s="844"/>
      <c r="N46" s="844"/>
      <c r="O46" s="844"/>
      <c r="P46" s="41"/>
      <c r="Q46" s="68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  <c r="AD46" s="7"/>
      <c r="AE46" s="7"/>
      <c r="AF46" s="7"/>
      <c r="AG46" s="7"/>
      <c r="AH46" s="7"/>
      <c r="AI46" s="7"/>
      <c r="AJ46" s="7"/>
      <c r="AK46" s="7"/>
      <c r="AL46" s="7"/>
      <c r="AM46" s="7"/>
      <c r="AN46" s="7"/>
      <c r="AO46" s="7"/>
      <c r="AP46" s="7"/>
      <c r="AQ46" s="7"/>
      <c r="AR46" s="7"/>
      <c r="AS46" s="7"/>
      <c r="AT46" s="7"/>
      <c r="AU46" s="7"/>
      <c r="AV46" s="7"/>
      <c r="AW46" s="7"/>
      <c r="AX46" s="7"/>
      <c r="AY46" s="7"/>
      <c r="AZ46" s="7"/>
      <c r="BA46" s="7"/>
      <c r="BB46" s="7"/>
      <c r="BC46" s="7"/>
      <c r="BD46" s="7"/>
      <c r="BE46" s="7"/>
      <c r="BF46" s="7"/>
      <c r="BG46" s="7"/>
      <c r="BH46" s="7"/>
      <c r="BI46" s="7"/>
      <c r="BJ46" s="7"/>
      <c r="BK46" s="7"/>
      <c r="BL46" s="7"/>
      <c r="BM46" s="7"/>
      <c r="BN46" s="7"/>
      <c r="BO46" s="7"/>
      <c r="BP46" s="7"/>
      <c r="BQ46" s="7"/>
      <c r="BR46" s="7"/>
      <c r="BS46" s="7"/>
      <c r="BT46" s="7"/>
      <c r="BU46" s="7"/>
      <c r="BV46" s="7"/>
      <c r="BW46" s="7"/>
      <c r="BX46" s="7"/>
      <c r="BY46" s="7"/>
      <c r="BZ46" s="7"/>
      <c r="CA46" s="7"/>
      <c r="CB46" s="7"/>
      <c r="CC46" s="7"/>
      <c r="CD46" s="7"/>
      <c r="CE46" s="7"/>
      <c r="CF46" s="7"/>
      <c r="CG46" s="7"/>
      <c r="CH46" s="7"/>
      <c r="CI46" s="7"/>
      <c r="CJ46" s="7"/>
      <c r="CK46" s="7"/>
      <c r="CL46" s="7"/>
      <c r="CM46" s="7"/>
      <c r="CN46" s="7"/>
      <c r="CO46" s="7"/>
      <c r="CP46" s="7"/>
      <c r="CQ46" s="7"/>
      <c r="CR46" s="7"/>
      <c r="CS46" s="7"/>
      <c r="CT46" s="7"/>
      <c r="CU46" s="7"/>
      <c r="CV46" s="7"/>
      <c r="CW46" s="7"/>
      <c r="CX46" s="7"/>
      <c r="CY46" s="7"/>
      <c r="CZ46" s="7"/>
      <c r="DA46" s="7"/>
      <c r="DB46" s="7"/>
      <c r="DC46" s="7"/>
      <c r="DD46" s="7"/>
      <c r="DE46" s="7"/>
      <c r="DF46" s="7"/>
      <c r="DG46" s="7"/>
      <c r="DH46" s="7"/>
      <c r="DI46" s="7"/>
      <c r="DJ46" s="7"/>
      <c r="DK46" s="7"/>
      <c r="DL46" s="7"/>
      <c r="DM46" s="7"/>
      <c r="DN46" s="7"/>
      <c r="DO46" s="7"/>
      <c r="DP46" s="7"/>
      <c r="DQ46" s="7"/>
      <c r="DR46" s="7"/>
      <c r="DS46" s="7"/>
      <c r="DT46" s="7"/>
      <c r="DU46" s="7"/>
      <c r="DV46" s="7"/>
      <c r="DW46" s="7"/>
      <c r="DX46" s="7"/>
      <c r="DY46" s="7"/>
      <c r="DZ46" s="7"/>
      <c r="EA46" s="7"/>
      <c r="EB46" s="7"/>
      <c r="EC46" s="7"/>
      <c r="ED46" s="7"/>
      <c r="EE46" s="7"/>
      <c r="EF46" s="7"/>
      <c r="EG46" s="7"/>
      <c r="EH46" s="7"/>
      <c r="EI46" s="7"/>
      <c r="EJ46" s="7"/>
      <c r="EK46" s="7"/>
      <c r="EL46" s="7"/>
      <c r="EM46" s="7"/>
      <c r="EN46" s="7"/>
      <c r="EO46" s="7"/>
      <c r="EP46" s="7"/>
      <c r="EQ46" s="7"/>
      <c r="ER46" s="7"/>
      <c r="ES46" s="7"/>
      <c r="ET46" s="7"/>
      <c r="EU46" s="7"/>
      <c r="EV46" s="7"/>
      <c r="EW46" s="7"/>
      <c r="EX46" s="7"/>
      <c r="EY46" s="7"/>
      <c r="EZ46" s="7"/>
      <c r="FA46" s="7"/>
      <c r="FB46" s="7"/>
      <c r="FC46" s="7"/>
      <c r="FD46" s="7"/>
      <c r="FE46" s="7"/>
      <c r="FF46" s="7"/>
      <c r="FG46" s="7"/>
      <c r="FH46" s="7"/>
      <c r="FI46" s="7"/>
      <c r="FJ46" s="7"/>
      <c r="FK46" s="7"/>
      <c r="FL46" s="7"/>
      <c r="FM46" s="7"/>
      <c r="FN46" s="7"/>
      <c r="FO46" s="7"/>
      <c r="FP46" s="7"/>
      <c r="FQ46" s="7"/>
      <c r="FR46" s="7"/>
      <c r="FS46" s="7"/>
      <c r="FT46" s="7"/>
      <c r="FU46" s="7"/>
      <c r="FV46" s="7"/>
      <c r="FW46" s="7"/>
      <c r="FX46" s="7"/>
      <c r="FY46" s="7"/>
      <c r="FZ46" s="7"/>
      <c r="GA46" s="7"/>
      <c r="GB46" s="7"/>
      <c r="GC46" s="7"/>
      <c r="GD46" s="7"/>
      <c r="GE46" s="7"/>
      <c r="GF46" s="7"/>
      <c r="GG46" s="7"/>
      <c r="GH46" s="7"/>
      <c r="GI46" s="7"/>
      <c r="GJ46" s="7"/>
      <c r="GK46" s="7"/>
      <c r="GL46" s="7"/>
      <c r="GM46" s="7"/>
      <c r="GN46" s="7"/>
      <c r="GO46" s="7"/>
      <c r="GP46" s="7"/>
      <c r="GQ46" s="7"/>
      <c r="GR46" s="7"/>
      <c r="GS46" s="7"/>
      <c r="GT46" s="7"/>
      <c r="GU46" s="7"/>
      <c r="GV46" s="7"/>
      <c r="GW46" s="7"/>
      <c r="GX46" s="7"/>
      <c r="GY46" s="7"/>
      <c r="GZ46" s="7"/>
      <c r="HA46" s="7"/>
      <c r="HB46" s="7"/>
      <c r="HC46" s="7"/>
      <c r="HD46" s="7"/>
      <c r="HE46" s="7"/>
      <c r="HF46" s="7"/>
      <c r="HG46" s="7"/>
      <c r="HH46" s="7"/>
      <c r="HI46" s="7"/>
      <c r="HJ46" s="7"/>
      <c r="HK46" s="7"/>
      <c r="HL46" s="7"/>
      <c r="HM46" s="7"/>
      <c r="HN46" s="7"/>
      <c r="HO46" s="7"/>
      <c r="HP46" s="7"/>
      <c r="HQ46" s="7"/>
      <c r="HR46" s="7"/>
      <c r="HS46" s="7"/>
      <c r="HT46" s="7"/>
      <c r="HU46" s="7"/>
      <c r="HV46" s="7"/>
      <c r="HW46" s="7"/>
      <c r="HX46" s="7"/>
      <c r="HY46" s="7"/>
      <c r="HZ46" s="7"/>
      <c r="IA46" s="7"/>
      <c r="IB46" s="7"/>
      <c r="IC46" s="7"/>
      <c r="ID46" s="7"/>
      <c r="IE46" s="7"/>
      <c r="IF46" s="7"/>
    </row>
    <row r="47" spans="1:240" s="2" customFormat="1" ht="30" customHeight="1" x14ac:dyDescent="0.2">
      <c r="A47" s="839"/>
      <c r="B47" s="542"/>
      <c r="C47" s="581"/>
      <c r="D47" s="848"/>
      <c r="E47" s="835"/>
      <c r="F47" s="218" t="s">
        <v>189</v>
      </c>
      <c r="G47" s="219">
        <v>22.2</v>
      </c>
      <c r="H47" s="219">
        <v>10.4</v>
      </c>
      <c r="I47" s="220">
        <v>11</v>
      </c>
      <c r="J47" s="234">
        <v>0</v>
      </c>
      <c r="K47" s="235">
        <v>0</v>
      </c>
      <c r="L47" s="810"/>
      <c r="M47" s="844"/>
      <c r="N47" s="844"/>
      <c r="O47" s="844"/>
      <c r="P47" s="41"/>
      <c r="Q47" s="7"/>
      <c r="R47" s="7"/>
      <c r="S47" s="7"/>
      <c r="T47" s="7"/>
      <c r="U47" s="7"/>
      <c r="V47" s="7"/>
      <c r="W47" s="7"/>
      <c r="X47" s="7"/>
      <c r="Y47" s="7"/>
      <c r="Z47" s="7"/>
      <c r="AA47" s="7"/>
      <c r="AB47" s="7"/>
      <c r="AC47" s="7"/>
      <c r="AD47" s="7"/>
      <c r="AE47" s="7"/>
      <c r="AF47" s="7"/>
      <c r="AG47" s="7"/>
      <c r="AH47" s="7"/>
      <c r="AI47" s="7"/>
      <c r="AJ47" s="7"/>
      <c r="AK47" s="7"/>
      <c r="AL47" s="7"/>
      <c r="AM47" s="7"/>
      <c r="AN47" s="7"/>
      <c r="AO47" s="7"/>
      <c r="AP47" s="7"/>
      <c r="AQ47" s="7"/>
      <c r="AR47" s="7"/>
      <c r="AS47" s="7"/>
      <c r="AT47" s="7"/>
      <c r="AU47" s="7"/>
      <c r="AV47" s="7"/>
      <c r="AW47" s="7"/>
      <c r="AX47" s="7"/>
      <c r="AY47" s="7"/>
      <c r="AZ47" s="7"/>
      <c r="BA47" s="7"/>
      <c r="BB47" s="7"/>
      <c r="BC47" s="7"/>
      <c r="BD47" s="7"/>
      <c r="BE47" s="7"/>
      <c r="BF47" s="7"/>
      <c r="BG47" s="7"/>
      <c r="BH47" s="7"/>
      <c r="BI47" s="7"/>
      <c r="BJ47" s="7"/>
      <c r="BK47" s="7"/>
      <c r="BL47" s="7"/>
      <c r="BM47" s="7"/>
      <c r="BN47" s="7"/>
      <c r="BO47" s="7"/>
      <c r="BP47" s="7"/>
      <c r="BQ47" s="7"/>
      <c r="BR47" s="7"/>
      <c r="BS47" s="7"/>
      <c r="BT47" s="7"/>
      <c r="BU47" s="7"/>
      <c r="BV47" s="7"/>
      <c r="BW47" s="7"/>
      <c r="BX47" s="7"/>
      <c r="BY47" s="7"/>
      <c r="BZ47" s="7"/>
      <c r="CA47" s="7"/>
      <c r="CB47" s="7"/>
      <c r="CC47" s="7"/>
      <c r="CD47" s="7"/>
      <c r="CE47" s="7"/>
      <c r="CF47" s="7"/>
      <c r="CG47" s="7"/>
      <c r="CH47" s="7"/>
      <c r="CI47" s="7"/>
      <c r="CJ47" s="7"/>
      <c r="CK47" s="7"/>
      <c r="CL47" s="7"/>
      <c r="CM47" s="7"/>
      <c r="CN47" s="7"/>
      <c r="CO47" s="7"/>
      <c r="CP47" s="7"/>
      <c r="CQ47" s="7"/>
      <c r="CR47" s="7"/>
      <c r="CS47" s="7"/>
      <c r="CT47" s="7"/>
      <c r="CU47" s="7"/>
      <c r="CV47" s="7"/>
      <c r="CW47" s="7"/>
      <c r="CX47" s="7"/>
      <c r="CY47" s="7"/>
      <c r="CZ47" s="7"/>
      <c r="DA47" s="7"/>
      <c r="DB47" s="7"/>
      <c r="DC47" s="7"/>
      <c r="DD47" s="7"/>
      <c r="DE47" s="7"/>
      <c r="DF47" s="7"/>
      <c r="DG47" s="7"/>
      <c r="DH47" s="7"/>
      <c r="DI47" s="7"/>
      <c r="DJ47" s="7"/>
      <c r="DK47" s="7"/>
      <c r="DL47" s="7"/>
      <c r="DM47" s="7"/>
      <c r="DN47" s="7"/>
      <c r="DO47" s="7"/>
      <c r="DP47" s="7"/>
      <c r="DQ47" s="7"/>
      <c r="DR47" s="7"/>
      <c r="DS47" s="7"/>
      <c r="DT47" s="7"/>
      <c r="DU47" s="7"/>
      <c r="DV47" s="7"/>
      <c r="DW47" s="7"/>
      <c r="DX47" s="7"/>
      <c r="DY47" s="7"/>
      <c r="DZ47" s="7"/>
      <c r="EA47" s="7"/>
      <c r="EB47" s="7"/>
      <c r="EC47" s="7"/>
      <c r="ED47" s="7"/>
      <c r="EE47" s="7"/>
      <c r="EF47" s="7"/>
      <c r="EG47" s="7"/>
      <c r="EH47" s="7"/>
      <c r="EI47" s="7"/>
      <c r="EJ47" s="7"/>
      <c r="EK47" s="7"/>
      <c r="EL47" s="7"/>
      <c r="EM47" s="7"/>
      <c r="EN47" s="7"/>
      <c r="EO47" s="7"/>
      <c r="EP47" s="7"/>
      <c r="EQ47" s="7"/>
      <c r="ER47" s="7"/>
      <c r="ES47" s="7"/>
      <c r="ET47" s="7"/>
      <c r="EU47" s="7"/>
      <c r="EV47" s="7"/>
      <c r="EW47" s="7"/>
      <c r="EX47" s="7"/>
      <c r="EY47" s="7"/>
      <c r="EZ47" s="7"/>
      <c r="FA47" s="7"/>
      <c r="FB47" s="7"/>
      <c r="FC47" s="7"/>
      <c r="FD47" s="7"/>
      <c r="FE47" s="7"/>
      <c r="FF47" s="7"/>
      <c r="FG47" s="7"/>
      <c r="FH47" s="7"/>
      <c r="FI47" s="7"/>
      <c r="FJ47" s="7"/>
      <c r="FK47" s="7"/>
      <c r="FL47" s="7"/>
      <c r="FM47" s="7"/>
      <c r="FN47" s="7"/>
      <c r="FO47" s="7"/>
      <c r="FP47" s="7"/>
      <c r="FQ47" s="7"/>
      <c r="FR47" s="7"/>
      <c r="FS47" s="7"/>
      <c r="FT47" s="7"/>
      <c r="FU47" s="7"/>
      <c r="FV47" s="7"/>
      <c r="FW47" s="7"/>
      <c r="FX47" s="7"/>
      <c r="FY47" s="7"/>
      <c r="FZ47" s="7"/>
      <c r="GA47" s="7"/>
      <c r="GB47" s="7"/>
      <c r="GC47" s="7"/>
      <c r="GD47" s="7"/>
      <c r="GE47" s="7"/>
      <c r="GF47" s="7"/>
      <c r="GG47" s="7"/>
      <c r="GH47" s="7"/>
      <c r="GI47" s="7"/>
      <c r="GJ47" s="7"/>
      <c r="GK47" s="7"/>
      <c r="GL47" s="7"/>
      <c r="GM47" s="7"/>
      <c r="GN47" s="7"/>
      <c r="GO47" s="7"/>
      <c r="GP47" s="7"/>
      <c r="GQ47" s="7"/>
      <c r="GR47" s="7"/>
      <c r="GS47" s="7"/>
      <c r="GT47" s="7"/>
      <c r="GU47" s="7"/>
      <c r="GV47" s="7"/>
      <c r="GW47" s="7"/>
      <c r="GX47" s="7"/>
      <c r="GY47" s="7"/>
      <c r="GZ47" s="7"/>
      <c r="HA47" s="7"/>
      <c r="HB47" s="7"/>
      <c r="HC47" s="7"/>
      <c r="HD47" s="7"/>
      <c r="HE47" s="7"/>
      <c r="HF47" s="7"/>
      <c r="HG47" s="7"/>
      <c r="HH47" s="7"/>
      <c r="HI47" s="7"/>
      <c r="HJ47" s="7"/>
      <c r="HK47" s="7"/>
      <c r="HL47" s="7"/>
      <c r="HM47" s="7"/>
      <c r="HN47" s="7"/>
      <c r="HO47" s="7"/>
      <c r="HP47" s="7"/>
      <c r="HQ47" s="7"/>
      <c r="HR47" s="7"/>
      <c r="HS47" s="7"/>
      <c r="HT47" s="7"/>
      <c r="HU47" s="7"/>
      <c r="HV47" s="7"/>
      <c r="HW47" s="7"/>
      <c r="HX47" s="7"/>
      <c r="HY47" s="7"/>
      <c r="HZ47" s="7"/>
      <c r="IA47" s="7"/>
      <c r="IB47" s="7"/>
      <c r="IC47" s="7"/>
      <c r="ID47" s="7"/>
      <c r="IE47" s="7"/>
      <c r="IF47" s="7"/>
    </row>
    <row r="48" spans="1:240" s="2" customFormat="1" ht="32.25" customHeight="1" x14ac:dyDescent="0.2">
      <c r="A48" s="839"/>
      <c r="B48" s="542"/>
      <c r="C48" s="581"/>
      <c r="D48" s="848"/>
      <c r="E48" s="835"/>
      <c r="F48" s="190" t="s">
        <v>204</v>
      </c>
      <c r="G48" s="223">
        <v>87.3</v>
      </c>
      <c r="H48" s="188">
        <v>107.4</v>
      </c>
      <c r="I48" s="224">
        <v>107.4</v>
      </c>
      <c r="J48" s="236">
        <v>92.5</v>
      </c>
      <c r="K48" s="237">
        <v>97</v>
      </c>
      <c r="L48" s="810"/>
      <c r="M48" s="844"/>
      <c r="N48" s="844"/>
      <c r="O48" s="844"/>
      <c r="P48" s="41"/>
      <c r="Q48" s="7"/>
      <c r="R48" s="7"/>
      <c r="S48" s="7"/>
      <c r="T48" s="7"/>
      <c r="U48" s="7"/>
      <c r="V48" s="7"/>
      <c r="W48" s="7"/>
      <c r="X48" s="7"/>
      <c r="Y48" s="7"/>
      <c r="Z48" s="7"/>
      <c r="AA48" s="7"/>
      <c r="AB48" s="7"/>
      <c r="AC48" s="7"/>
      <c r="AD48" s="7"/>
      <c r="AE48" s="7"/>
      <c r="AF48" s="7"/>
      <c r="AG48" s="7"/>
      <c r="AH48" s="7"/>
      <c r="AI48" s="7"/>
      <c r="AJ48" s="7"/>
      <c r="AK48" s="7"/>
      <c r="AL48" s="7"/>
      <c r="AM48" s="7"/>
      <c r="AN48" s="7"/>
      <c r="AO48" s="7"/>
      <c r="AP48" s="7"/>
      <c r="AQ48" s="7"/>
      <c r="AR48" s="7"/>
      <c r="AS48" s="7"/>
      <c r="AT48" s="7"/>
      <c r="AU48" s="7"/>
      <c r="AV48" s="7"/>
      <c r="AW48" s="7"/>
      <c r="AX48" s="7"/>
      <c r="AY48" s="7"/>
      <c r="AZ48" s="7"/>
      <c r="BA48" s="7"/>
      <c r="BB48" s="7"/>
      <c r="BC48" s="7"/>
      <c r="BD48" s="7"/>
      <c r="BE48" s="7"/>
      <c r="BF48" s="7"/>
      <c r="BG48" s="7"/>
      <c r="BH48" s="7"/>
      <c r="BI48" s="7"/>
      <c r="BJ48" s="7"/>
      <c r="BK48" s="7"/>
      <c r="BL48" s="7"/>
      <c r="BM48" s="7"/>
      <c r="BN48" s="7"/>
      <c r="BO48" s="7"/>
      <c r="BP48" s="7"/>
      <c r="BQ48" s="7"/>
      <c r="BR48" s="7"/>
      <c r="BS48" s="7"/>
      <c r="BT48" s="7"/>
      <c r="BU48" s="7"/>
      <c r="BV48" s="7"/>
      <c r="BW48" s="7"/>
      <c r="BX48" s="7"/>
      <c r="BY48" s="7"/>
      <c r="BZ48" s="7"/>
      <c r="CA48" s="7"/>
      <c r="CB48" s="7"/>
      <c r="CC48" s="7"/>
      <c r="CD48" s="7"/>
      <c r="CE48" s="7"/>
      <c r="CF48" s="7"/>
      <c r="CG48" s="7"/>
      <c r="CH48" s="7"/>
      <c r="CI48" s="7"/>
      <c r="CJ48" s="7"/>
      <c r="CK48" s="7"/>
      <c r="CL48" s="7"/>
      <c r="CM48" s="7"/>
      <c r="CN48" s="7"/>
      <c r="CO48" s="7"/>
      <c r="CP48" s="7"/>
      <c r="CQ48" s="7"/>
      <c r="CR48" s="7"/>
      <c r="CS48" s="7"/>
      <c r="CT48" s="7"/>
      <c r="CU48" s="7"/>
      <c r="CV48" s="7"/>
      <c r="CW48" s="7"/>
      <c r="CX48" s="7"/>
      <c r="CY48" s="7"/>
      <c r="CZ48" s="7"/>
      <c r="DA48" s="7"/>
      <c r="DB48" s="7"/>
      <c r="DC48" s="7"/>
      <c r="DD48" s="7"/>
      <c r="DE48" s="7"/>
      <c r="DF48" s="7"/>
      <c r="DG48" s="7"/>
      <c r="DH48" s="7"/>
      <c r="DI48" s="7"/>
      <c r="DJ48" s="7"/>
      <c r="DK48" s="7"/>
      <c r="DL48" s="7"/>
      <c r="DM48" s="7"/>
      <c r="DN48" s="7"/>
      <c r="DO48" s="7"/>
      <c r="DP48" s="7"/>
      <c r="DQ48" s="7"/>
      <c r="DR48" s="7"/>
      <c r="DS48" s="7"/>
      <c r="DT48" s="7"/>
      <c r="DU48" s="7"/>
      <c r="DV48" s="7"/>
      <c r="DW48" s="7"/>
      <c r="DX48" s="7"/>
      <c r="DY48" s="7"/>
      <c r="DZ48" s="7"/>
      <c r="EA48" s="7"/>
      <c r="EB48" s="7"/>
      <c r="EC48" s="7"/>
      <c r="ED48" s="7"/>
      <c r="EE48" s="7"/>
      <c r="EF48" s="7"/>
      <c r="EG48" s="7"/>
      <c r="EH48" s="7"/>
      <c r="EI48" s="7"/>
      <c r="EJ48" s="7"/>
      <c r="EK48" s="7"/>
      <c r="EL48" s="7"/>
      <c r="EM48" s="7"/>
      <c r="EN48" s="7"/>
      <c r="EO48" s="7"/>
      <c r="EP48" s="7"/>
      <c r="EQ48" s="7"/>
      <c r="ER48" s="7"/>
      <c r="ES48" s="7"/>
      <c r="ET48" s="7"/>
      <c r="EU48" s="7"/>
      <c r="EV48" s="7"/>
      <c r="EW48" s="7"/>
      <c r="EX48" s="7"/>
      <c r="EY48" s="7"/>
      <c r="EZ48" s="7"/>
      <c r="FA48" s="7"/>
      <c r="FB48" s="7"/>
      <c r="FC48" s="7"/>
      <c r="FD48" s="7"/>
      <c r="FE48" s="7"/>
      <c r="FF48" s="7"/>
      <c r="FG48" s="7"/>
      <c r="FH48" s="7"/>
      <c r="FI48" s="7"/>
      <c r="FJ48" s="7"/>
      <c r="FK48" s="7"/>
      <c r="FL48" s="7"/>
      <c r="FM48" s="7"/>
      <c r="FN48" s="7"/>
      <c r="FO48" s="7"/>
      <c r="FP48" s="7"/>
      <c r="FQ48" s="7"/>
      <c r="FR48" s="7"/>
      <c r="FS48" s="7"/>
      <c r="FT48" s="7"/>
      <c r="FU48" s="7"/>
      <c r="FV48" s="7"/>
      <c r="FW48" s="7"/>
      <c r="FX48" s="7"/>
      <c r="FY48" s="7"/>
      <c r="FZ48" s="7"/>
      <c r="GA48" s="7"/>
      <c r="GB48" s="7"/>
      <c r="GC48" s="7"/>
      <c r="GD48" s="7"/>
      <c r="GE48" s="7"/>
      <c r="GF48" s="7"/>
      <c r="GG48" s="7"/>
      <c r="GH48" s="7"/>
      <c r="GI48" s="7"/>
      <c r="GJ48" s="7"/>
      <c r="GK48" s="7"/>
      <c r="GL48" s="7"/>
      <c r="GM48" s="7"/>
      <c r="GN48" s="7"/>
      <c r="GO48" s="7"/>
      <c r="GP48" s="7"/>
      <c r="GQ48" s="7"/>
      <c r="GR48" s="7"/>
      <c r="GS48" s="7"/>
      <c r="GT48" s="7"/>
      <c r="GU48" s="7"/>
      <c r="GV48" s="7"/>
      <c r="GW48" s="7"/>
      <c r="GX48" s="7"/>
      <c r="GY48" s="7"/>
      <c r="GZ48" s="7"/>
      <c r="HA48" s="7"/>
      <c r="HB48" s="7"/>
      <c r="HC48" s="7"/>
      <c r="HD48" s="7"/>
      <c r="HE48" s="7"/>
      <c r="HF48" s="7"/>
      <c r="HG48" s="7"/>
      <c r="HH48" s="7"/>
      <c r="HI48" s="7"/>
      <c r="HJ48" s="7"/>
      <c r="HK48" s="7"/>
      <c r="HL48" s="7"/>
      <c r="HM48" s="7"/>
      <c r="HN48" s="7"/>
      <c r="HO48" s="7"/>
      <c r="HP48" s="7"/>
      <c r="HQ48" s="7"/>
      <c r="HR48" s="7"/>
      <c r="HS48" s="7"/>
      <c r="HT48" s="7"/>
      <c r="HU48" s="7"/>
      <c r="HV48" s="7"/>
      <c r="HW48" s="7"/>
      <c r="HX48" s="7"/>
      <c r="HY48" s="7"/>
      <c r="HZ48" s="7"/>
      <c r="IA48" s="7"/>
      <c r="IB48" s="7"/>
      <c r="IC48" s="7"/>
      <c r="ID48" s="7"/>
      <c r="IE48" s="7"/>
      <c r="IF48" s="7"/>
    </row>
    <row r="49" spans="1:240" s="2" customFormat="1" ht="25.5" customHeight="1" x14ac:dyDescent="0.2">
      <c r="A49" s="606"/>
      <c r="B49" s="606"/>
      <c r="C49" s="579"/>
      <c r="D49" s="473"/>
      <c r="E49" s="833"/>
      <c r="F49" s="238" t="s">
        <v>195</v>
      </c>
      <c r="G49" s="187">
        <v>0.6</v>
      </c>
      <c r="H49" s="188">
        <v>0.6</v>
      </c>
      <c r="I49" s="189">
        <v>0.6</v>
      </c>
      <c r="J49" s="236">
        <v>0.6</v>
      </c>
      <c r="K49" s="237">
        <v>0.6</v>
      </c>
      <c r="L49" s="810"/>
      <c r="M49" s="844"/>
      <c r="N49" s="844"/>
      <c r="O49" s="844"/>
      <c r="P49" s="41">
        <v>110.6</v>
      </c>
      <c r="Q49" s="42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  <c r="AJ49" s="7"/>
      <c r="AK49" s="7"/>
      <c r="AL49" s="7"/>
      <c r="AM49" s="7"/>
      <c r="AN49" s="7"/>
      <c r="AO49" s="7"/>
      <c r="AP49" s="7"/>
      <c r="AQ49" s="7"/>
      <c r="AR49" s="7"/>
      <c r="AS49" s="7"/>
      <c r="AT49" s="7"/>
      <c r="AU49" s="7"/>
      <c r="AV49" s="7"/>
      <c r="AW49" s="7"/>
      <c r="AX49" s="7"/>
      <c r="AY49" s="7"/>
      <c r="AZ49" s="7"/>
      <c r="BA49" s="7"/>
      <c r="BB49" s="7"/>
      <c r="BC49" s="7"/>
      <c r="BD49" s="7"/>
      <c r="BE49" s="7"/>
      <c r="BF49" s="7"/>
      <c r="BG49" s="7"/>
      <c r="BH49" s="7"/>
      <c r="BI49" s="7"/>
      <c r="BJ49" s="7"/>
      <c r="BK49" s="7"/>
      <c r="BL49" s="7"/>
      <c r="BM49" s="7"/>
      <c r="BN49" s="7"/>
      <c r="BO49" s="7"/>
      <c r="BP49" s="7"/>
      <c r="BQ49" s="7"/>
      <c r="BR49" s="7"/>
      <c r="BS49" s="7"/>
      <c r="BT49" s="7"/>
      <c r="BU49" s="7"/>
      <c r="BV49" s="7"/>
      <c r="BW49" s="7"/>
      <c r="BX49" s="7"/>
      <c r="BY49" s="7"/>
      <c r="BZ49" s="7"/>
      <c r="CA49" s="7"/>
      <c r="CB49" s="7"/>
      <c r="CC49" s="7"/>
      <c r="CD49" s="7"/>
      <c r="CE49" s="7"/>
      <c r="CF49" s="7"/>
      <c r="CG49" s="7"/>
      <c r="CH49" s="7"/>
      <c r="CI49" s="7"/>
      <c r="CJ49" s="7"/>
      <c r="CK49" s="7"/>
      <c r="CL49" s="7"/>
      <c r="CM49" s="7"/>
      <c r="CN49" s="7"/>
      <c r="CO49" s="7"/>
      <c r="CP49" s="7"/>
      <c r="CQ49" s="7"/>
      <c r="CR49" s="7"/>
      <c r="CS49" s="7"/>
      <c r="CT49" s="7"/>
      <c r="CU49" s="7"/>
      <c r="CV49" s="7"/>
      <c r="CW49" s="7"/>
      <c r="CX49" s="7"/>
      <c r="CY49" s="7"/>
      <c r="CZ49" s="7"/>
      <c r="DA49" s="7"/>
      <c r="DB49" s="7"/>
      <c r="DC49" s="7"/>
      <c r="DD49" s="7"/>
      <c r="DE49" s="7"/>
      <c r="DF49" s="7"/>
      <c r="DG49" s="7"/>
      <c r="DH49" s="7"/>
      <c r="DI49" s="7"/>
      <c r="DJ49" s="7"/>
      <c r="DK49" s="7"/>
      <c r="DL49" s="7"/>
      <c r="DM49" s="7"/>
      <c r="DN49" s="7"/>
      <c r="DO49" s="7"/>
      <c r="DP49" s="7"/>
      <c r="DQ49" s="7"/>
      <c r="DR49" s="7"/>
      <c r="DS49" s="7"/>
      <c r="DT49" s="7"/>
      <c r="DU49" s="7"/>
      <c r="DV49" s="7"/>
      <c r="DW49" s="7"/>
      <c r="DX49" s="7"/>
      <c r="DY49" s="7"/>
      <c r="DZ49" s="7"/>
      <c r="EA49" s="7"/>
      <c r="EB49" s="7"/>
      <c r="EC49" s="7"/>
      <c r="ED49" s="7"/>
      <c r="EE49" s="7"/>
      <c r="EF49" s="7"/>
      <c r="EG49" s="7"/>
      <c r="EH49" s="7"/>
      <c r="EI49" s="7"/>
      <c r="EJ49" s="7"/>
      <c r="EK49" s="7"/>
      <c r="EL49" s="7"/>
      <c r="EM49" s="7"/>
      <c r="EN49" s="7"/>
      <c r="EO49" s="7"/>
      <c r="EP49" s="7"/>
      <c r="EQ49" s="7"/>
      <c r="ER49" s="7"/>
      <c r="ES49" s="7"/>
      <c r="ET49" s="7"/>
      <c r="EU49" s="7"/>
      <c r="EV49" s="7"/>
      <c r="EW49" s="7"/>
      <c r="EX49" s="7"/>
      <c r="EY49" s="7"/>
      <c r="EZ49" s="7"/>
      <c r="FA49" s="7"/>
      <c r="FB49" s="7"/>
      <c r="FC49" s="7"/>
      <c r="FD49" s="7"/>
      <c r="FE49" s="7"/>
      <c r="FF49" s="7"/>
      <c r="FG49" s="7"/>
      <c r="FH49" s="7"/>
      <c r="FI49" s="7"/>
      <c r="FJ49" s="7"/>
      <c r="FK49" s="7"/>
      <c r="FL49" s="7"/>
      <c r="FM49" s="7"/>
      <c r="FN49" s="7"/>
      <c r="FO49" s="7"/>
      <c r="FP49" s="7"/>
      <c r="FQ49" s="7"/>
      <c r="FR49" s="7"/>
      <c r="FS49" s="7"/>
      <c r="FT49" s="7"/>
      <c r="FU49" s="7"/>
      <c r="FV49" s="7"/>
      <c r="FW49" s="7"/>
      <c r="FX49" s="7"/>
      <c r="FY49" s="7"/>
      <c r="FZ49" s="7"/>
      <c r="GA49" s="7"/>
      <c r="GB49" s="7"/>
      <c r="GC49" s="7"/>
      <c r="GD49" s="7"/>
      <c r="GE49" s="7"/>
      <c r="GF49" s="7"/>
      <c r="GG49" s="7"/>
      <c r="GH49" s="7"/>
      <c r="GI49" s="7"/>
      <c r="GJ49" s="7"/>
      <c r="GK49" s="7"/>
      <c r="GL49" s="7"/>
      <c r="GM49" s="7"/>
      <c r="GN49" s="7"/>
      <c r="GO49" s="7"/>
      <c r="GP49" s="7"/>
      <c r="GQ49" s="7"/>
      <c r="GR49" s="7"/>
      <c r="GS49" s="7"/>
      <c r="GT49" s="7"/>
      <c r="GU49" s="7"/>
      <c r="GV49" s="7"/>
      <c r="GW49" s="7"/>
      <c r="GX49" s="7"/>
      <c r="GY49" s="7"/>
      <c r="GZ49" s="7"/>
      <c r="HA49" s="7"/>
      <c r="HB49" s="7"/>
      <c r="HC49" s="7"/>
      <c r="HD49" s="7"/>
      <c r="HE49" s="7"/>
      <c r="HF49" s="7"/>
      <c r="HG49" s="7"/>
      <c r="HH49" s="7"/>
      <c r="HI49" s="7"/>
      <c r="HJ49" s="7"/>
      <c r="HK49" s="7"/>
      <c r="HL49" s="7"/>
      <c r="HM49" s="7"/>
      <c r="HN49" s="7"/>
      <c r="HO49" s="7"/>
      <c r="HP49" s="7"/>
      <c r="HQ49" s="7"/>
      <c r="HR49" s="7"/>
      <c r="HS49" s="7"/>
      <c r="HT49" s="7"/>
      <c r="HU49" s="7"/>
      <c r="HV49" s="7"/>
      <c r="HW49" s="7"/>
      <c r="HX49" s="7"/>
      <c r="HY49" s="7"/>
      <c r="HZ49" s="7"/>
      <c r="IA49" s="7"/>
      <c r="IB49" s="7"/>
      <c r="IC49" s="7"/>
      <c r="ID49" s="7"/>
      <c r="IE49" s="7"/>
      <c r="IF49" s="7"/>
    </row>
    <row r="50" spans="1:240" s="2" customFormat="1" ht="20.25" customHeight="1" x14ac:dyDescent="0.2">
      <c r="A50" s="606"/>
      <c r="B50" s="606"/>
      <c r="C50" s="579"/>
      <c r="D50" s="473"/>
      <c r="E50" s="833"/>
      <c r="F50" s="239" t="s">
        <v>193</v>
      </c>
      <c r="G50" s="187">
        <v>73</v>
      </c>
      <c r="H50" s="188">
        <v>182.1</v>
      </c>
      <c r="I50" s="189">
        <v>182.1</v>
      </c>
      <c r="J50" s="236">
        <v>182.1</v>
      </c>
      <c r="K50" s="236">
        <v>182.1</v>
      </c>
      <c r="L50" s="703"/>
      <c r="M50" s="845"/>
      <c r="N50" s="845"/>
      <c r="O50" s="845"/>
      <c r="P50" s="41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B50" s="7"/>
      <c r="AC50" s="7"/>
      <c r="AD50" s="7"/>
      <c r="AE50" s="7"/>
      <c r="AF50" s="7"/>
      <c r="AG50" s="7"/>
      <c r="AH50" s="7"/>
      <c r="AI50" s="7"/>
      <c r="AJ50" s="7"/>
      <c r="AK50" s="7"/>
      <c r="AL50" s="7"/>
      <c r="AM50" s="7"/>
      <c r="AN50" s="7"/>
      <c r="AO50" s="7"/>
      <c r="AP50" s="7"/>
      <c r="AQ50" s="7"/>
      <c r="AR50" s="7"/>
      <c r="AS50" s="7"/>
      <c r="AT50" s="7"/>
      <c r="AU50" s="7"/>
      <c r="AV50" s="7"/>
      <c r="AW50" s="7"/>
      <c r="AX50" s="7"/>
      <c r="AY50" s="7"/>
      <c r="AZ50" s="7"/>
      <c r="BA50" s="7"/>
      <c r="BB50" s="7"/>
      <c r="BC50" s="7"/>
      <c r="BD50" s="7"/>
      <c r="BE50" s="7"/>
      <c r="BF50" s="7"/>
      <c r="BG50" s="7"/>
      <c r="BH50" s="7"/>
      <c r="BI50" s="7"/>
      <c r="BJ50" s="7"/>
      <c r="BK50" s="7"/>
      <c r="BL50" s="7"/>
      <c r="BM50" s="7"/>
      <c r="BN50" s="7"/>
      <c r="BO50" s="7"/>
      <c r="BP50" s="7"/>
      <c r="BQ50" s="7"/>
      <c r="BR50" s="7"/>
      <c r="BS50" s="7"/>
      <c r="BT50" s="7"/>
      <c r="BU50" s="7"/>
      <c r="BV50" s="7"/>
      <c r="BW50" s="7"/>
      <c r="BX50" s="7"/>
      <c r="BY50" s="7"/>
      <c r="BZ50" s="7"/>
      <c r="CA50" s="7"/>
      <c r="CB50" s="7"/>
      <c r="CC50" s="7"/>
      <c r="CD50" s="7"/>
      <c r="CE50" s="7"/>
      <c r="CF50" s="7"/>
      <c r="CG50" s="7"/>
      <c r="CH50" s="7"/>
      <c r="CI50" s="7"/>
      <c r="CJ50" s="7"/>
      <c r="CK50" s="7"/>
      <c r="CL50" s="7"/>
      <c r="CM50" s="7"/>
      <c r="CN50" s="7"/>
      <c r="CO50" s="7"/>
      <c r="CP50" s="7"/>
      <c r="CQ50" s="7"/>
      <c r="CR50" s="7"/>
      <c r="CS50" s="7"/>
      <c r="CT50" s="7"/>
      <c r="CU50" s="7"/>
      <c r="CV50" s="7"/>
      <c r="CW50" s="7"/>
      <c r="CX50" s="7"/>
      <c r="CY50" s="7"/>
      <c r="CZ50" s="7"/>
      <c r="DA50" s="7"/>
      <c r="DB50" s="7"/>
      <c r="DC50" s="7"/>
      <c r="DD50" s="7"/>
      <c r="DE50" s="7"/>
      <c r="DF50" s="7"/>
      <c r="DG50" s="7"/>
      <c r="DH50" s="7"/>
      <c r="DI50" s="7"/>
      <c r="DJ50" s="7"/>
      <c r="DK50" s="7"/>
      <c r="DL50" s="7"/>
      <c r="DM50" s="7"/>
      <c r="DN50" s="7"/>
      <c r="DO50" s="7"/>
      <c r="DP50" s="7"/>
      <c r="DQ50" s="7"/>
      <c r="DR50" s="7"/>
      <c r="DS50" s="7"/>
      <c r="DT50" s="7"/>
      <c r="DU50" s="7"/>
      <c r="DV50" s="7"/>
      <c r="DW50" s="7"/>
      <c r="DX50" s="7"/>
      <c r="DY50" s="7"/>
      <c r="DZ50" s="7"/>
      <c r="EA50" s="7"/>
      <c r="EB50" s="7"/>
      <c r="EC50" s="7"/>
      <c r="ED50" s="7"/>
      <c r="EE50" s="7"/>
      <c r="EF50" s="7"/>
      <c r="EG50" s="7"/>
      <c r="EH50" s="7"/>
      <c r="EI50" s="7"/>
      <c r="EJ50" s="7"/>
      <c r="EK50" s="7"/>
      <c r="EL50" s="7"/>
      <c r="EM50" s="7"/>
      <c r="EN50" s="7"/>
      <c r="EO50" s="7"/>
      <c r="EP50" s="7"/>
      <c r="EQ50" s="7"/>
      <c r="ER50" s="7"/>
      <c r="ES50" s="7"/>
      <c r="ET50" s="7"/>
      <c r="EU50" s="7"/>
      <c r="EV50" s="7"/>
      <c r="EW50" s="7"/>
      <c r="EX50" s="7"/>
      <c r="EY50" s="7"/>
      <c r="EZ50" s="7"/>
      <c r="FA50" s="7"/>
      <c r="FB50" s="7"/>
      <c r="FC50" s="7"/>
      <c r="FD50" s="7"/>
      <c r="FE50" s="7"/>
      <c r="FF50" s="7"/>
      <c r="FG50" s="7"/>
      <c r="FH50" s="7"/>
      <c r="FI50" s="7"/>
      <c r="FJ50" s="7"/>
      <c r="FK50" s="7"/>
      <c r="FL50" s="7"/>
      <c r="FM50" s="7"/>
      <c r="FN50" s="7"/>
      <c r="FO50" s="7"/>
      <c r="FP50" s="7"/>
      <c r="FQ50" s="7"/>
      <c r="FR50" s="7"/>
      <c r="FS50" s="7"/>
      <c r="FT50" s="7"/>
      <c r="FU50" s="7"/>
      <c r="FV50" s="7"/>
      <c r="FW50" s="7"/>
      <c r="FX50" s="7"/>
      <c r="FY50" s="7"/>
      <c r="FZ50" s="7"/>
      <c r="GA50" s="7"/>
      <c r="GB50" s="7"/>
      <c r="GC50" s="7"/>
      <c r="GD50" s="7"/>
      <c r="GE50" s="7"/>
      <c r="GF50" s="7"/>
      <c r="GG50" s="7"/>
      <c r="GH50" s="7"/>
      <c r="GI50" s="7"/>
      <c r="GJ50" s="7"/>
      <c r="GK50" s="7"/>
      <c r="GL50" s="7"/>
      <c r="GM50" s="7"/>
      <c r="GN50" s="7"/>
      <c r="GO50" s="7"/>
      <c r="GP50" s="7"/>
      <c r="GQ50" s="7"/>
      <c r="GR50" s="7"/>
      <c r="GS50" s="7"/>
      <c r="GT50" s="7"/>
      <c r="GU50" s="7"/>
      <c r="GV50" s="7"/>
      <c r="GW50" s="7"/>
      <c r="GX50" s="7"/>
      <c r="GY50" s="7"/>
      <c r="GZ50" s="7"/>
      <c r="HA50" s="7"/>
      <c r="HB50" s="7"/>
      <c r="HC50" s="7"/>
      <c r="HD50" s="7"/>
      <c r="HE50" s="7"/>
      <c r="HF50" s="7"/>
      <c r="HG50" s="7"/>
      <c r="HH50" s="7"/>
      <c r="HI50" s="7"/>
      <c r="HJ50" s="7"/>
      <c r="HK50" s="7"/>
      <c r="HL50" s="7"/>
      <c r="HM50" s="7"/>
      <c r="HN50" s="7"/>
      <c r="HO50" s="7"/>
      <c r="HP50" s="7"/>
      <c r="HQ50" s="7"/>
      <c r="HR50" s="7"/>
      <c r="HS50" s="7"/>
      <c r="HT50" s="7"/>
      <c r="HU50" s="7"/>
      <c r="HV50" s="7"/>
      <c r="HW50" s="7"/>
      <c r="HX50" s="7"/>
      <c r="HY50" s="7"/>
      <c r="HZ50" s="7"/>
      <c r="IA50" s="7"/>
      <c r="IB50" s="7"/>
      <c r="IC50" s="7"/>
      <c r="ID50" s="7"/>
      <c r="IE50" s="7"/>
      <c r="IF50" s="7"/>
    </row>
    <row r="51" spans="1:240" s="2" customFormat="1" ht="19.5" customHeight="1" x14ac:dyDescent="0.2">
      <c r="A51" s="606"/>
      <c r="B51" s="606"/>
      <c r="C51" s="579"/>
      <c r="D51" s="473"/>
      <c r="E51" s="833"/>
      <c r="F51" s="240" t="s">
        <v>43</v>
      </c>
      <c r="G51" s="241">
        <f>SUM(G45:G50)</f>
        <v>827.9</v>
      </c>
      <c r="H51" s="241">
        <f>SUM(H45:H50)</f>
        <v>1074.3999999999999</v>
      </c>
      <c r="I51" s="165">
        <f t="shared" ref="I51:K51" si="5">SUM(I45:I50)</f>
        <v>1115</v>
      </c>
      <c r="J51" s="241">
        <f t="shared" si="5"/>
        <v>1022.6</v>
      </c>
      <c r="K51" s="241">
        <f t="shared" si="5"/>
        <v>1061.5</v>
      </c>
      <c r="L51" s="842"/>
      <c r="M51" s="821"/>
      <c r="N51" s="821"/>
      <c r="O51" s="822"/>
      <c r="P51" s="41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  <c r="AJ51" s="7"/>
      <c r="AK51" s="7"/>
      <c r="AL51" s="7"/>
      <c r="AM51" s="7"/>
      <c r="AN51" s="7"/>
      <c r="AO51" s="7"/>
      <c r="AP51" s="7"/>
      <c r="AQ51" s="7"/>
      <c r="AR51" s="7"/>
      <c r="AS51" s="7"/>
      <c r="AT51" s="7"/>
      <c r="AU51" s="7"/>
      <c r="AV51" s="7"/>
      <c r="AW51" s="7"/>
      <c r="AX51" s="7"/>
      <c r="AY51" s="7"/>
      <c r="AZ51" s="7"/>
      <c r="BA51" s="7"/>
      <c r="BB51" s="7"/>
      <c r="BC51" s="7"/>
      <c r="BD51" s="7"/>
      <c r="BE51" s="7"/>
      <c r="BF51" s="7"/>
      <c r="BG51" s="7"/>
      <c r="BH51" s="7"/>
      <c r="BI51" s="7"/>
      <c r="BJ51" s="7"/>
      <c r="BK51" s="7"/>
      <c r="BL51" s="7"/>
      <c r="BM51" s="7"/>
      <c r="BN51" s="7"/>
      <c r="BO51" s="7"/>
      <c r="BP51" s="7"/>
      <c r="BQ51" s="7"/>
      <c r="BR51" s="7"/>
      <c r="BS51" s="7"/>
      <c r="BT51" s="7"/>
      <c r="BU51" s="7"/>
      <c r="BV51" s="7"/>
      <c r="BW51" s="7"/>
      <c r="BX51" s="7"/>
      <c r="BY51" s="7"/>
      <c r="BZ51" s="7"/>
      <c r="CA51" s="7"/>
      <c r="CB51" s="7"/>
      <c r="CC51" s="7"/>
      <c r="CD51" s="7"/>
      <c r="CE51" s="7"/>
      <c r="CF51" s="7"/>
      <c r="CG51" s="7"/>
      <c r="CH51" s="7"/>
      <c r="CI51" s="7"/>
      <c r="CJ51" s="7"/>
      <c r="CK51" s="7"/>
      <c r="CL51" s="7"/>
      <c r="CM51" s="7"/>
      <c r="CN51" s="7"/>
      <c r="CO51" s="7"/>
      <c r="CP51" s="7"/>
      <c r="CQ51" s="7"/>
      <c r="CR51" s="7"/>
      <c r="CS51" s="7"/>
      <c r="CT51" s="7"/>
      <c r="CU51" s="7"/>
      <c r="CV51" s="7"/>
      <c r="CW51" s="7"/>
      <c r="CX51" s="7"/>
      <c r="CY51" s="7"/>
      <c r="CZ51" s="7"/>
      <c r="DA51" s="7"/>
      <c r="DB51" s="7"/>
      <c r="DC51" s="7"/>
      <c r="DD51" s="7"/>
      <c r="DE51" s="7"/>
      <c r="DF51" s="7"/>
      <c r="DG51" s="7"/>
      <c r="DH51" s="7"/>
      <c r="DI51" s="7"/>
      <c r="DJ51" s="7"/>
      <c r="DK51" s="7"/>
      <c r="DL51" s="7"/>
      <c r="DM51" s="7"/>
      <c r="DN51" s="7"/>
      <c r="DO51" s="7"/>
      <c r="DP51" s="7"/>
      <c r="DQ51" s="7"/>
      <c r="DR51" s="7"/>
      <c r="DS51" s="7"/>
      <c r="DT51" s="7"/>
      <c r="DU51" s="7"/>
      <c r="DV51" s="7"/>
      <c r="DW51" s="7"/>
      <c r="DX51" s="7"/>
      <c r="DY51" s="7"/>
      <c r="DZ51" s="7"/>
      <c r="EA51" s="7"/>
      <c r="EB51" s="7"/>
      <c r="EC51" s="7"/>
      <c r="ED51" s="7"/>
      <c r="EE51" s="7"/>
      <c r="EF51" s="7"/>
      <c r="EG51" s="7"/>
      <c r="EH51" s="7"/>
      <c r="EI51" s="7"/>
      <c r="EJ51" s="7"/>
      <c r="EK51" s="7"/>
      <c r="EL51" s="7"/>
      <c r="EM51" s="7"/>
      <c r="EN51" s="7"/>
      <c r="EO51" s="7"/>
      <c r="EP51" s="7"/>
      <c r="EQ51" s="7"/>
      <c r="ER51" s="7"/>
      <c r="ES51" s="7"/>
      <c r="ET51" s="7"/>
      <c r="EU51" s="7"/>
      <c r="EV51" s="7"/>
      <c r="EW51" s="7"/>
      <c r="EX51" s="7"/>
      <c r="EY51" s="7"/>
      <c r="EZ51" s="7"/>
      <c r="FA51" s="7"/>
      <c r="FB51" s="7"/>
      <c r="FC51" s="7"/>
      <c r="FD51" s="7"/>
      <c r="FE51" s="7"/>
      <c r="FF51" s="7"/>
      <c r="FG51" s="7"/>
      <c r="FH51" s="7"/>
      <c r="FI51" s="7"/>
      <c r="FJ51" s="7"/>
      <c r="FK51" s="7"/>
      <c r="FL51" s="7"/>
      <c r="FM51" s="7"/>
      <c r="FN51" s="7"/>
      <c r="FO51" s="7"/>
      <c r="FP51" s="7"/>
      <c r="FQ51" s="7"/>
      <c r="FR51" s="7"/>
      <c r="FS51" s="7"/>
      <c r="FT51" s="7"/>
      <c r="FU51" s="7"/>
      <c r="FV51" s="7"/>
      <c r="FW51" s="7"/>
      <c r="FX51" s="7"/>
      <c r="FY51" s="7"/>
      <c r="FZ51" s="7"/>
      <c r="GA51" s="7"/>
      <c r="GB51" s="7"/>
      <c r="GC51" s="7"/>
      <c r="GD51" s="7"/>
      <c r="GE51" s="7"/>
      <c r="GF51" s="7"/>
      <c r="GG51" s="7"/>
      <c r="GH51" s="7"/>
      <c r="GI51" s="7"/>
      <c r="GJ51" s="7"/>
      <c r="GK51" s="7"/>
      <c r="GL51" s="7"/>
      <c r="GM51" s="7"/>
      <c r="GN51" s="7"/>
      <c r="GO51" s="7"/>
      <c r="GP51" s="7"/>
      <c r="GQ51" s="7"/>
      <c r="GR51" s="7"/>
      <c r="GS51" s="7"/>
      <c r="GT51" s="7"/>
      <c r="GU51" s="7"/>
      <c r="GV51" s="7"/>
      <c r="GW51" s="7"/>
      <c r="GX51" s="7"/>
      <c r="GY51" s="7"/>
      <c r="GZ51" s="7"/>
      <c r="HA51" s="7"/>
      <c r="HB51" s="7"/>
      <c r="HC51" s="7"/>
      <c r="HD51" s="7"/>
      <c r="HE51" s="7"/>
      <c r="HF51" s="7"/>
      <c r="HG51" s="7"/>
      <c r="HH51" s="7"/>
      <c r="HI51" s="7"/>
      <c r="HJ51" s="7"/>
      <c r="HK51" s="7"/>
      <c r="HL51" s="7"/>
      <c r="HM51" s="7"/>
      <c r="HN51" s="7"/>
      <c r="HO51" s="7"/>
      <c r="HP51" s="7"/>
      <c r="HQ51" s="7"/>
      <c r="HR51" s="7"/>
      <c r="HS51" s="7"/>
      <c r="HT51" s="7"/>
      <c r="HU51" s="7"/>
      <c r="HV51" s="7"/>
      <c r="HW51" s="7"/>
      <c r="HX51" s="7"/>
      <c r="HY51" s="7"/>
      <c r="HZ51" s="7"/>
      <c r="IA51" s="7"/>
      <c r="IB51" s="7"/>
      <c r="IC51" s="7"/>
      <c r="ID51" s="7"/>
      <c r="IE51" s="7"/>
      <c r="IF51" s="7"/>
    </row>
    <row r="52" spans="1:240" s="1" customFormat="1" ht="35.25" customHeight="1" x14ac:dyDescent="0.2">
      <c r="A52" s="452" t="s">
        <v>6</v>
      </c>
      <c r="B52" s="539" t="s">
        <v>8</v>
      </c>
      <c r="C52" s="579" t="s">
        <v>12</v>
      </c>
      <c r="D52" s="486" t="s">
        <v>93</v>
      </c>
      <c r="E52" s="833" t="s">
        <v>184</v>
      </c>
      <c r="F52" s="242" t="s">
        <v>190</v>
      </c>
      <c r="G52" s="231">
        <v>856.9</v>
      </c>
      <c r="H52" s="199">
        <v>1033.9000000000001</v>
      </c>
      <c r="I52" s="232">
        <v>1053.9000000000001</v>
      </c>
      <c r="J52" s="243">
        <v>1037.9000000000001</v>
      </c>
      <c r="K52" s="243">
        <v>1088.9000000000001</v>
      </c>
      <c r="L52" s="817" t="s">
        <v>241</v>
      </c>
      <c r="M52" s="814">
        <v>7</v>
      </c>
      <c r="N52" s="823">
        <v>7</v>
      </c>
      <c r="O52" s="823">
        <v>7</v>
      </c>
      <c r="P52" s="36">
        <v>719.8</v>
      </c>
      <c r="Q52" s="8"/>
      <c r="R52" s="8"/>
      <c r="S52" s="8"/>
      <c r="T52" s="8"/>
      <c r="U52" s="8"/>
      <c r="V52" s="8"/>
      <c r="W52" s="8"/>
      <c r="X52" s="8"/>
      <c r="Y52" s="8"/>
      <c r="Z52" s="8"/>
      <c r="AA52" s="8"/>
      <c r="AB52" s="8"/>
      <c r="AC52" s="8"/>
      <c r="AD52" s="8"/>
      <c r="AE52" s="8"/>
      <c r="AF52" s="8"/>
      <c r="AG52" s="8"/>
      <c r="AH52" s="8"/>
      <c r="AI52" s="8"/>
      <c r="AJ52" s="8"/>
      <c r="AK52" s="8"/>
      <c r="AL52" s="8"/>
      <c r="AM52" s="8"/>
      <c r="AN52" s="8"/>
      <c r="AO52" s="8"/>
      <c r="AP52" s="8"/>
      <c r="AQ52" s="8"/>
      <c r="AR52" s="8"/>
      <c r="AS52" s="8"/>
      <c r="AT52" s="8"/>
      <c r="AU52" s="8"/>
      <c r="AV52" s="8"/>
      <c r="AW52" s="8"/>
      <c r="AX52" s="8"/>
      <c r="AY52" s="8"/>
      <c r="AZ52" s="8"/>
      <c r="BA52" s="8"/>
      <c r="BB52" s="8"/>
      <c r="BC52" s="8"/>
      <c r="BD52" s="8"/>
      <c r="BE52" s="8"/>
      <c r="BF52" s="8"/>
      <c r="BG52" s="8"/>
      <c r="BH52" s="8"/>
      <c r="BI52" s="8"/>
      <c r="BJ52" s="8"/>
      <c r="BK52" s="8"/>
      <c r="BL52" s="8"/>
      <c r="BM52" s="8"/>
      <c r="BN52" s="8"/>
      <c r="BO52" s="8"/>
      <c r="BP52" s="8"/>
      <c r="BQ52" s="8"/>
      <c r="BR52" s="8"/>
      <c r="BS52" s="8"/>
      <c r="BT52" s="8"/>
      <c r="BU52" s="8"/>
      <c r="BV52" s="8"/>
      <c r="BW52" s="8"/>
      <c r="BX52" s="8"/>
      <c r="BY52" s="8"/>
      <c r="BZ52" s="8"/>
      <c r="CA52" s="8"/>
      <c r="CB52" s="8"/>
      <c r="CC52" s="8"/>
      <c r="CD52" s="8"/>
      <c r="CE52" s="8"/>
      <c r="CF52" s="8"/>
      <c r="CG52" s="8"/>
      <c r="CH52" s="8"/>
      <c r="CI52" s="8"/>
      <c r="CJ52" s="8"/>
      <c r="CK52" s="8"/>
      <c r="CL52" s="8"/>
      <c r="CM52" s="8"/>
      <c r="CN52" s="8"/>
      <c r="CO52" s="8"/>
      <c r="CP52" s="8"/>
      <c r="CQ52" s="8"/>
      <c r="CR52" s="8"/>
      <c r="CS52" s="8"/>
      <c r="CT52" s="8"/>
      <c r="CU52" s="8"/>
      <c r="CV52" s="8"/>
      <c r="CW52" s="8"/>
      <c r="CX52" s="8"/>
      <c r="CY52" s="8"/>
      <c r="CZ52" s="8"/>
      <c r="DA52" s="8"/>
      <c r="DB52" s="8"/>
      <c r="DC52" s="8"/>
      <c r="DD52" s="8"/>
      <c r="DE52" s="8"/>
      <c r="DF52" s="8"/>
      <c r="DG52" s="8"/>
      <c r="DH52" s="8"/>
      <c r="DI52" s="8"/>
      <c r="DJ52" s="8"/>
      <c r="DK52" s="8"/>
      <c r="DL52" s="8"/>
      <c r="DM52" s="8"/>
      <c r="DN52" s="8"/>
      <c r="DO52" s="8"/>
      <c r="DP52" s="8"/>
      <c r="DQ52" s="8"/>
      <c r="DR52" s="8"/>
      <c r="DS52" s="8"/>
      <c r="DT52" s="8"/>
      <c r="DU52" s="8"/>
      <c r="DV52" s="8"/>
      <c r="DW52" s="8"/>
      <c r="DX52" s="8"/>
      <c r="DY52" s="8"/>
      <c r="DZ52" s="8"/>
      <c r="EA52" s="8"/>
      <c r="EB52" s="8"/>
      <c r="EC52" s="8"/>
      <c r="ED52" s="8"/>
      <c r="EE52" s="8"/>
      <c r="EF52" s="8"/>
      <c r="EG52" s="8"/>
      <c r="EH52" s="8"/>
      <c r="EI52" s="8"/>
      <c r="EJ52" s="8"/>
      <c r="EK52" s="8"/>
      <c r="EL52" s="8"/>
      <c r="EM52" s="8"/>
      <c r="EN52" s="8"/>
      <c r="EO52" s="8"/>
      <c r="EP52" s="8"/>
      <c r="EQ52" s="8"/>
      <c r="ER52" s="8"/>
      <c r="ES52" s="8"/>
      <c r="ET52" s="8"/>
      <c r="EU52" s="8"/>
      <c r="EV52" s="8"/>
      <c r="EW52" s="8"/>
      <c r="EX52" s="8"/>
      <c r="EY52" s="8"/>
      <c r="EZ52" s="8"/>
      <c r="FA52" s="8"/>
      <c r="FB52" s="8"/>
      <c r="FC52" s="8"/>
      <c r="FD52" s="8"/>
      <c r="FE52" s="8"/>
      <c r="FF52" s="8"/>
      <c r="FG52" s="8"/>
      <c r="FH52" s="8"/>
      <c r="FI52" s="8"/>
      <c r="FJ52" s="8"/>
      <c r="FK52" s="8"/>
      <c r="FL52" s="8"/>
      <c r="FM52" s="8"/>
      <c r="FN52" s="8"/>
      <c r="FO52" s="8"/>
      <c r="FP52" s="8"/>
      <c r="FQ52" s="8"/>
      <c r="FR52" s="8"/>
      <c r="FS52" s="8"/>
      <c r="FT52" s="8"/>
      <c r="FU52" s="8"/>
      <c r="FV52" s="8"/>
      <c r="FW52" s="8"/>
      <c r="FX52" s="8"/>
      <c r="FY52" s="8"/>
      <c r="FZ52" s="8"/>
      <c r="GA52" s="8"/>
      <c r="GB52" s="8"/>
      <c r="GC52" s="8"/>
      <c r="GD52" s="8"/>
      <c r="GE52" s="8"/>
      <c r="GF52" s="8"/>
      <c r="GG52" s="8"/>
      <c r="GH52" s="8"/>
      <c r="GI52" s="8"/>
      <c r="GJ52" s="8"/>
      <c r="GK52" s="8"/>
      <c r="GL52" s="8"/>
      <c r="GM52" s="8"/>
      <c r="GN52" s="8"/>
      <c r="GO52" s="8"/>
      <c r="GP52" s="8"/>
      <c r="GQ52" s="8"/>
      <c r="GR52" s="8"/>
      <c r="GS52" s="8"/>
      <c r="GT52" s="8"/>
      <c r="GU52" s="8"/>
      <c r="GV52" s="8"/>
      <c r="GW52" s="8"/>
      <c r="GX52" s="8"/>
      <c r="GY52" s="8"/>
      <c r="GZ52" s="8"/>
      <c r="HA52" s="8"/>
      <c r="HB52" s="8"/>
      <c r="HC52" s="8"/>
      <c r="HD52" s="8"/>
      <c r="HE52" s="8"/>
      <c r="HF52" s="8"/>
      <c r="HG52" s="8"/>
      <c r="HH52" s="8"/>
      <c r="HI52" s="8"/>
      <c r="HJ52" s="8"/>
      <c r="HK52" s="8"/>
      <c r="HL52" s="8"/>
      <c r="HM52" s="8"/>
      <c r="HN52" s="8"/>
      <c r="HO52" s="8"/>
      <c r="HP52" s="8"/>
      <c r="HQ52" s="8"/>
      <c r="HR52" s="8"/>
      <c r="HS52" s="8"/>
      <c r="HT52" s="8"/>
      <c r="HU52" s="8"/>
      <c r="HV52" s="8"/>
      <c r="HW52" s="8"/>
      <c r="HX52" s="8"/>
      <c r="HY52" s="8"/>
      <c r="HZ52" s="8"/>
      <c r="IA52" s="8"/>
      <c r="IB52" s="8"/>
      <c r="IC52" s="8"/>
      <c r="ID52" s="8"/>
      <c r="IE52" s="8"/>
      <c r="IF52" s="8"/>
    </row>
    <row r="53" spans="1:240" s="1" customFormat="1" ht="20.25" customHeight="1" x14ac:dyDescent="0.2">
      <c r="A53" s="453"/>
      <c r="B53" s="543"/>
      <c r="C53" s="580"/>
      <c r="D53" s="621"/>
      <c r="E53" s="834"/>
      <c r="F53" s="222" t="s">
        <v>52</v>
      </c>
      <c r="G53" s="146">
        <v>171.6</v>
      </c>
      <c r="H53" s="146">
        <v>136.69999999999999</v>
      </c>
      <c r="I53" s="244">
        <v>136.69999999999999</v>
      </c>
      <c r="J53" s="245"/>
      <c r="K53" s="245"/>
      <c r="L53" s="818"/>
      <c r="M53" s="815"/>
      <c r="N53" s="824"/>
      <c r="O53" s="824"/>
      <c r="P53" s="36"/>
      <c r="Q53" s="8"/>
      <c r="R53" s="8"/>
      <c r="S53" s="8"/>
      <c r="T53" s="8"/>
      <c r="U53" s="8"/>
      <c r="V53" s="8"/>
      <c r="W53" s="8"/>
      <c r="X53" s="8"/>
      <c r="Y53" s="8"/>
      <c r="Z53" s="8"/>
      <c r="AA53" s="8"/>
      <c r="AB53" s="8"/>
      <c r="AC53" s="8"/>
      <c r="AD53" s="8"/>
      <c r="AE53" s="8"/>
      <c r="AF53" s="8"/>
      <c r="AG53" s="8"/>
      <c r="AH53" s="8"/>
      <c r="AI53" s="8"/>
      <c r="AJ53" s="8"/>
      <c r="AK53" s="8"/>
      <c r="AL53" s="8"/>
      <c r="AM53" s="8"/>
      <c r="AN53" s="8"/>
      <c r="AO53" s="8"/>
      <c r="AP53" s="8"/>
      <c r="AQ53" s="8"/>
      <c r="AR53" s="8"/>
      <c r="AS53" s="8"/>
      <c r="AT53" s="8"/>
      <c r="AU53" s="8"/>
      <c r="AV53" s="8"/>
      <c r="AW53" s="8"/>
      <c r="AX53" s="8"/>
      <c r="AY53" s="8"/>
      <c r="AZ53" s="8"/>
      <c r="BA53" s="8"/>
      <c r="BB53" s="8"/>
      <c r="BC53" s="8"/>
      <c r="BD53" s="8"/>
      <c r="BE53" s="8"/>
      <c r="BF53" s="8"/>
      <c r="BG53" s="8"/>
      <c r="BH53" s="8"/>
      <c r="BI53" s="8"/>
      <c r="BJ53" s="8"/>
      <c r="BK53" s="8"/>
      <c r="BL53" s="8"/>
      <c r="BM53" s="8"/>
      <c r="BN53" s="8"/>
      <c r="BO53" s="8"/>
      <c r="BP53" s="8"/>
      <c r="BQ53" s="8"/>
      <c r="BR53" s="8"/>
      <c r="BS53" s="8"/>
      <c r="BT53" s="8"/>
      <c r="BU53" s="8"/>
      <c r="BV53" s="8"/>
      <c r="BW53" s="8"/>
      <c r="BX53" s="8"/>
      <c r="BY53" s="8"/>
      <c r="BZ53" s="8"/>
      <c r="CA53" s="8"/>
      <c r="CB53" s="8"/>
      <c r="CC53" s="8"/>
      <c r="CD53" s="8"/>
      <c r="CE53" s="8"/>
      <c r="CF53" s="8"/>
      <c r="CG53" s="8"/>
      <c r="CH53" s="8"/>
      <c r="CI53" s="8"/>
      <c r="CJ53" s="8"/>
      <c r="CK53" s="8"/>
      <c r="CL53" s="8"/>
      <c r="CM53" s="8"/>
      <c r="CN53" s="8"/>
      <c r="CO53" s="8"/>
      <c r="CP53" s="8"/>
      <c r="CQ53" s="8"/>
      <c r="CR53" s="8"/>
      <c r="CS53" s="8"/>
      <c r="CT53" s="8"/>
      <c r="CU53" s="8"/>
      <c r="CV53" s="8"/>
      <c r="CW53" s="8"/>
      <c r="CX53" s="8"/>
      <c r="CY53" s="8"/>
      <c r="CZ53" s="8"/>
      <c r="DA53" s="8"/>
      <c r="DB53" s="8"/>
      <c r="DC53" s="8"/>
      <c r="DD53" s="8"/>
      <c r="DE53" s="8"/>
      <c r="DF53" s="8"/>
      <c r="DG53" s="8"/>
      <c r="DH53" s="8"/>
      <c r="DI53" s="8"/>
      <c r="DJ53" s="8"/>
      <c r="DK53" s="8"/>
      <c r="DL53" s="8"/>
      <c r="DM53" s="8"/>
      <c r="DN53" s="8"/>
      <c r="DO53" s="8"/>
      <c r="DP53" s="8"/>
      <c r="DQ53" s="8"/>
      <c r="DR53" s="8"/>
      <c r="DS53" s="8"/>
      <c r="DT53" s="8"/>
      <c r="DU53" s="8"/>
      <c r="DV53" s="8"/>
      <c r="DW53" s="8"/>
      <c r="DX53" s="8"/>
      <c r="DY53" s="8"/>
      <c r="DZ53" s="8"/>
      <c r="EA53" s="8"/>
      <c r="EB53" s="8"/>
      <c r="EC53" s="8"/>
      <c r="ED53" s="8"/>
      <c r="EE53" s="8"/>
      <c r="EF53" s="8"/>
      <c r="EG53" s="8"/>
      <c r="EH53" s="8"/>
      <c r="EI53" s="8"/>
      <c r="EJ53" s="8"/>
      <c r="EK53" s="8"/>
      <c r="EL53" s="8"/>
      <c r="EM53" s="8"/>
      <c r="EN53" s="8"/>
      <c r="EO53" s="8"/>
      <c r="EP53" s="8"/>
      <c r="EQ53" s="8"/>
      <c r="ER53" s="8"/>
      <c r="ES53" s="8"/>
      <c r="ET53" s="8"/>
      <c r="EU53" s="8"/>
      <c r="EV53" s="8"/>
      <c r="EW53" s="8"/>
      <c r="EX53" s="8"/>
      <c r="EY53" s="8"/>
      <c r="EZ53" s="8"/>
      <c r="FA53" s="8"/>
      <c r="FB53" s="8"/>
      <c r="FC53" s="8"/>
      <c r="FD53" s="8"/>
      <c r="FE53" s="8"/>
      <c r="FF53" s="8"/>
      <c r="FG53" s="8"/>
      <c r="FH53" s="8"/>
      <c r="FI53" s="8"/>
      <c r="FJ53" s="8"/>
      <c r="FK53" s="8"/>
      <c r="FL53" s="8"/>
      <c r="FM53" s="8"/>
      <c r="FN53" s="8"/>
      <c r="FO53" s="8"/>
      <c r="FP53" s="8"/>
      <c r="FQ53" s="8"/>
      <c r="FR53" s="8"/>
      <c r="FS53" s="8"/>
      <c r="FT53" s="8"/>
      <c r="FU53" s="8"/>
      <c r="FV53" s="8"/>
      <c r="FW53" s="8"/>
      <c r="FX53" s="8"/>
      <c r="FY53" s="8"/>
      <c r="FZ53" s="8"/>
      <c r="GA53" s="8"/>
      <c r="GB53" s="8"/>
      <c r="GC53" s="8"/>
      <c r="GD53" s="8"/>
      <c r="GE53" s="8"/>
      <c r="GF53" s="8"/>
      <c r="GG53" s="8"/>
      <c r="GH53" s="8"/>
      <c r="GI53" s="8"/>
      <c r="GJ53" s="8"/>
      <c r="GK53" s="8"/>
      <c r="GL53" s="8"/>
      <c r="GM53" s="8"/>
      <c r="GN53" s="8"/>
      <c r="GO53" s="8"/>
      <c r="GP53" s="8"/>
      <c r="GQ53" s="8"/>
      <c r="GR53" s="8"/>
      <c r="GS53" s="8"/>
      <c r="GT53" s="8"/>
      <c r="GU53" s="8"/>
      <c r="GV53" s="8"/>
      <c r="GW53" s="8"/>
      <c r="GX53" s="8"/>
      <c r="GY53" s="8"/>
      <c r="GZ53" s="8"/>
      <c r="HA53" s="8"/>
      <c r="HB53" s="8"/>
      <c r="HC53" s="8"/>
      <c r="HD53" s="8"/>
      <c r="HE53" s="8"/>
      <c r="HF53" s="8"/>
      <c r="HG53" s="8"/>
      <c r="HH53" s="8"/>
      <c r="HI53" s="8"/>
      <c r="HJ53" s="8"/>
      <c r="HK53" s="8"/>
      <c r="HL53" s="8"/>
      <c r="HM53" s="8"/>
      <c r="HN53" s="8"/>
      <c r="HO53" s="8"/>
      <c r="HP53" s="8"/>
      <c r="HQ53" s="8"/>
      <c r="HR53" s="8"/>
      <c r="HS53" s="8"/>
      <c r="HT53" s="8"/>
      <c r="HU53" s="8"/>
      <c r="HV53" s="8"/>
      <c r="HW53" s="8"/>
      <c r="HX53" s="8"/>
      <c r="HY53" s="8"/>
      <c r="HZ53" s="8"/>
      <c r="IA53" s="8"/>
      <c r="IB53" s="8"/>
      <c r="IC53" s="8"/>
      <c r="ID53" s="8"/>
      <c r="IE53" s="8"/>
      <c r="IF53" s="8"/>
    </row>
    <row r="54" spans="1:240" s="1" customFormat="1" ht="18.75" customHeight="1" x14ac:dyDescent="0.2">
      <c r="A54" s="592"/>
      <c r="B54" s="592"/>
      <c r="C54" s="581"/>
      <c r="D54" s="622"/>
      <c r="E54" s="835"/>
      <c r="F54" s="246" t="s">
        <v>189</v>
      </c>
      <c r="G54" s="247"/>
      <c r="H54" s="247"/>
      <c r="I54" s="248"/>
      <c r="J54" s="249"/>
      <c r="K54" s="249"/>
      <c r="L54" s="818"/>
      <c r="M54" s="815"/>
      <c r="N54" s="825"/>
      <c r="O54" s="825"/>
      <c r="P54" s="36"/>
      <c r="Q54" s="68"/>
      <c r="R54" s="8"/>
      <c r="S54" s="8"/>
      <c r="T54" s="8"/>
      <c r="U54" s="8"/>
      <c r="V54" s="8"/>
      <c r="W54" s="8"/>
      <c r="X54" s="8"/>
      <c r="Y54" s="8"/>
      <c r="Z54" s="8"/>
      <c r="AA54" s="8"/>
      <c r="AB54" s="8"/>
      <c r="AC54" s="8"/>
      <c r="AD54" s="8"/>
      <c r="AE54" s="8"/>
      <c r="AF54" s="8"/>
      <c r="AG54" s="8"/>
      <c r="AH54" s="8"/>
      <c r="AI54" s="8"/>
      <c r="AJ54" s="8"/>
      <c r="AK54" s="8"/>
      <c r="AL54" s="8"/>
      <c r="AM54" s="8"/>
      <c r="AN54" s="8"/>
      <c r="AO54" s="8"/>
      <c r="AP54" s="8"/>
      <c r="AQ54" s="8"/>
      <c r="AR54" s="8"/>
      <c r="AS54" s="8"/>
      <c r="AT54" s="8"/>
      <c r="AU54" s="8"/>
      <c r="AV54" s="8"/>
      <c r="AW54" s="8"/>
      <c r="AX54" s="8"/>
      <c r="AY54" s="8"/>
      <c r="AZ54" s="8"/>
      <c r="BA54" s="8"/>
      <c r="BB54" s="8"/>
      <c r="BC54" s="8"/>
      <c r="BD54" s="8"/>
      <c r="BE54" s="8"/>
      <c r="BF54" s="8"/>
      <c r="BG54" s="8"/>
      <c r="BH54" s="8"/>
      <c r="BI54" s="8"/>
      <c r="BJ54" s="8"/>
      <c r="BK54" s="8"/>
      <c r="BL54" s="8"/>
      <c r="BM54" s="8"/>
      <c r="BN54" s="8"/>
      <c r="BO54" s="8"/>
      <c r="BP54" s="8"/>
      <c r="BQ54" s="8"/>
      <c r="BR54" s="8"/>
      <c r="BS54" s="8"/>
      <c r="BT54" s="8"/>
      <c r="BU54" s="8"/>
      <c r="BV54" s="8"/>
      <c r="BW54" s="8"/>
      <c r="BX54" s="8"/>
      <c r="BY54" s="8"/>
      <c r="BZ54" s="8"/>
      <c r="CA54" s="8"/>
      <c r="CB54" s="8"/>
      <c r="CC54" s="8"/>
      <c r="CD54" s="8"/>
      <c r="CE54" s="8"/>
      <c r="CF54" s="8"/>
      <c r="CG54" s="8"/>
      <c r="CH54" s="8"/>
      <c r="CI54" s="8"/>
      <c r="CJ54" s="8"/>
      <c r="CK54" s="8"/>
      <c r="CL54" s="8"/>
      <c r="CM54" s="8"/>
      <c r="CN54" s="8"/>
      <c r="CO54" s="8"/>
      <c r="CP54" s="8"/>
      <c r="CQ54" s="8"/>
      <c r="CR54" s="8"/>
      <c r="CS54" s="8"/>
      <c r="CT54" s="8"/>
      <c r="CU54" s="8"/>
      <c r="CV54" s="8"/>
      <c r="CW54" s="8"/>
      <c r="CX54" s="8"/>
      <c r="CY54" s="8"/>
      <c r="CZ54" s="8"/>
      <c r="DA54" s="8"/>
      <c r="DB54" s="8"/>
      <c r="DC54" s="8"/>
      <c r="DD54" s="8"/>
      <c r="DE54" s="8"/>
      <c r="DF54" s="8"/>
      <c r="DG54" s="8"/>
      <c r="DH54" s="8"/>
      <c r="DI54" s="8"/>
      <c r="DJ54" s="8"/>
      <c r="DK54" s="8"/>
      <c r="DL54" s="8"/>
      <c r="DM54" s="8"/>
      <c r="DN54" s="8"/>
      <c r="DO54" s="8"/>
      <c r="DP54" s="8"/>
      <c r="DQ54" s="8"/>
      <c r="DR54" s="8"/>
      <c r="DS54" s="8"/>
      <c r="DT54" s="8"/>
      <c r="DU54" s="8"/>
      <c r="DV54" s="8"/>
      <c r="DW54" s="8"/>
      <c r="DX54" s="8"/>
      <c r="DY54" s="8"/>
      <c r="DZ54" s="8"/>
      <c r="EA54" s="8"/>
      <c r="EB54" s="8"/>
      <c r="EC54" s="8"/>
      <c r="ED54" s="8"/>
      <c r="EE54" s="8"/>
      <c r="EF54" s="8"/>
      <c r="EG54" s="8"/>
      <c r="EH54" s="8"/>
      <c r="EI54" s="8"/>
      <c r="EJ54" s="8"/>
      <c r="EK54" s="8"/>
      <c r="EL54" s="8"/>
      <c r="EM54" s="8"/>
      <c r="EN54" s="8"/>
      <c r="EO54" s="8"/>
      <c r="EP54" s="8"/>
      <c r="EQ54" s="8"/>
      <c r="ER54" s="8"/>
      <c r="ES54" s="8"/>
      <c r="ET54" s="8"/>
      <c r="EU54" s="8"/>
      <c r="EV54" s="8"/>
      <c r="EW54" s="8"/>
      <c r="EX54" s="8"/>
      <c r="EY54" s="8"/>
      <c r="EZ54" s="8"/>
      <c r="FA54" s="8"/>
      <c r="FB54" s="8"/>
      <c r="FC54" s="8"/>
      <c r="FD54" s="8"/>
      <c r="FE54" s="8"/>
      <c r="FF54" s="8"/>
      <c r="FG54" s="8"/>
      <c r="FH54" s="8"/>
      <c r="FI54" s="8"/>
      <c r="FJ54" s="8"/>
      <c r="FK54" s="8"/>
      <c r="FL54" s="8"/>
      <c r="FM54" s="8"/>
      <c r="FN54" s="8"/>
      <c r="FO54" s="8"/>
      <c r="FP54" s="8"/>
      <c r="FQ54" s="8"/>
      <c r="FR54" s="8"/>
      <c r="FS54" s="8"/>
      <c r="FT54" s="8"/>
      <c r="FU54" s="8"/>
      <c r="FV54" s="8"/>
      <c r="FW54" s="8"/>
      <c r="FX54" s="8"/>
      <c r="FY54" s="8"/>
      <c r="FZ54" s="8"/>
      <c r="GA54" s="8"/>
      <c r="GB54" s="8"/>
      <c r="GC54" s="8"/>
      <c r="GD54" s="8"/>
      <c r="GE54" s="8"/>
      <c r="GF54" s="8"/>
      <c r="GG54" s="8"/>
      <c r="GH54" s="8"/>
      <c r="GI54" s="8"/>
      <c r="GJ54" s="8"/>
      <c r="GK54" s="8"/>
      <c r="GL54" s="8"/>
      <c r="GM54" s="8"/>
      <c r="GN54" s="8"/>
      <c r="GO54" s="8"/>
      <c r="GP54" s="8"/>
      <c r="GQ54" s="8"/>
      <c r="GR54" s="8"/>
      <c r="GS54" s="8"/>
      <c r="GT54" s="8"/>
      <c r="GU54" s="8"/>
      <c r="GV54" s="8"/>
      <c r="GW54" s="8"/>
      <c r="GX54" s="8"/>
      <c r="GY54" s="8"/>
      <c r="GZ54" s="8"/>
      <c r="HA54" s="8"/>
      <c r="HB54" s="8"/>
      <c r="HC54" s="8"/>
      <c r="HD54" s="8"/>
      <c r="HE54" s="8"/>
      <c r="HF54" s="8"/>
      <c r="HG54" s="8"/>
      <c r="HH54" s="8"/>
      <c r="HI54" s="8"/>
      <c r="HJ54" s="8"/>
      <c r="HK54" s="8"/>
      <c r="HL54" s="8"/>
      <c r="HM54" s="8"/>
      <c r="HN54" s="8"/>
      <c r="HO54" s="8"/>
      <c r="HP54" s="8"/>
      <c r="HQ54" s="8"/>
      <c r="HR54" s="8"/>
      <c r="HS54" s="8"/>
      <c r="HT54" s="8"/>
      <c r="HU54" s="8"/>
      <c r="HV54" s="8"/>
      <c r="HW54" s="8"/>
      <c r="HX54" s="8"/>
      <c r="HY54" s="8"/>
      <c r="HZ54" s="8"/>
      <c r="IA54" s="8"/>
      <c r="IB54" s="8"/>
      <c r="IC54" s="8"/>
      <c r="ID54" s="8"/>
      <c r="IE54" s="8"/>
      <c r="IF54" s="8"/>
    </row>
    <row r="55" spans="1:240" s="1" customFormat="1" ht="21" customHeight="1" x14ac:dyDescent="0.2">
      <c r="A55" s="452"/>
      <c r="B55" s="452"/>
      <c r="C55" s="579"/>
      <c r="D55" s="486"/>
      <c r="E55" s="833"/>
      <c r="F55" s="239" t="s">
        <v>195</v>
      </c>
      <c r="G55" s="187">
        <v>316.39999999999998</v>
      </c>
      <c r="H55" s="188">
        <v>329</v>
      </c>
      <c r="I55" s="189">
        <v>329</v>
      </c>
      <c r="J55" s="247">
        <v>329</v>
      </c>
      <c r="K55" s="247">
        <v>329</v>
      </c>
      <c r="L55" s="818"/>
      <c r="M55" s="815"/>
      <c r="N55" s="825"/>
      <c r="O55" s="825"/>
      <c r="P55" s="36">
        <v>249</v>
      </c>
      <c r="Q55" s="8"/>
      <c r="R55" s="8"/>
      <c r="S55" s="8"/>
      <c r="T55" s="8"/>
      <c r="U55" s="8"/>
      <c r="V55" s="8"/>
      <c r="W55" s="8"/>
      <c r="X55" s="8"/>
      <c r="Y55" s="8"/>
      <c r="Z55" s="8"/>
      <c r="AA55" s="8"/>
      <c r="AB55" s="8"/>
      <c r="AC55" s="8"/>
      <c r="AD55" s="8"/>
      <c r="AE55" s="8"/>
      <c r="AF55" s="8"/>
      <c r="AG55" s="8"/>
      <c r="AH55" s="8"/>
      <c r="AI55" s="8"/>
      <c r="AJ55" s="8"/>
      <c r="AK55" s="8"/>
      <c r="AL55" s="8"/>
      <c r="AM55" s="8"/>
      <c r="AN55" s="8"/>
      <c r="AO55" s="8"/>
      <c r="AP55" s="8"/>
      <c r="AQ55" s="8"/>
      <c r="AR55" s="8"/>
      <c r="AS55" s="8"/>
      <c r="AT55" s="8"/>
      <c r="AU55" s="8"/>
      <c r="AV55" s="8"/>
      <c r="AW55" s="8"/>
      <c r="AX55" s="8"/>
      <c r="AY55" s="8"/>
      <c r="AZ55" s="8"/>
      <c r="BA55" s="8"/>
      <c r="BB55" s="8"/>
      <c r="BC55" s="8"/>
      <c r="BD55" s="8"/>
      <c r="BE55" s="8"/>
      <c r="BF55" s="8"/>
      <c r="BG55" s="8"/>
      <c r="BH55" s="8"/>
      <c r="BI55" s="8"/>
      <c r="BJ55" s="8"/>
      <c r="BK55" s="8"/>
      <c r="BL55" s="8"/>
      <c r="BM55" s="8"/>
      <c r="BN55" s="8"/>
      <c r="BO55" s="8"/>
      <c r="BP55" s="8"/>
      <c r="BQ55" s="8"/>
      <c r="BR55" s="8"/>
      <c r="BS55" s="8"/>
      <c r="BT55" s="8"/>
      <c r="BU55" s="8"/>
      <c r="BV55" s="8"/>
      <c r="BW55" s="8"/>
      <c r="BX55" s="8"/>
      <c r="BY55" s="8"/>
      <c r="BZ55" s="8"/>
      <c r="CA55" s="8"/>
      <c r="CB55" s="8"/>
      <c r="CC55" s="8"/>
      <c r="CD55" s="8"/>
      <c r="CE55" s="8"/>
      <c r="CF55" s="8"/>
      <c r="CG55" s="8"/>
      <c r="CH55" s="8"/>
      <c r="CI55" s="8"/>
      <c r="CJ55" s="8"/>
      <c r="CK55" s="8"/>
      <c r="CL55" s="8"/>
      <c r="CM55" s="8"/>
      <c r="CN55" s="8"/>
      <c r="CO55" s="8"/>
      <c r="CP55" s="8"/>
      <c r="CQ55" s="8"/>
      <c r="CR55" s="8"/>
      <c r="CS55" s="8"/>
      <c r="CT55" s="8"/>
      <c r="CU55" s="8"/>
      <c r="CV55" s="8"/>
      <c r="CW55" s="8"/>
      <c r="CX55" s="8"/>
      <c r="CY55" s="8"/>
      <c r="CZ55" s="8"/>
      <c r="DA55" s="8"/>
      <c r="DB55" s="8"/>
      <c r="DC55" s="8"/>
      <c r="DD55" s="8"/>
      <c r="DE55" s="8"/>
      <c r="DF55" s="8"/>
      <c r="DG55" s="8"/>
      <c r="DH55" s="8"/>
      <c r="DI55" s="8"/>
      <c r="DJ55" s="8"/>
      <c r="DK55" s="8"/>
      <c r="DL55" s="8"/>
      <c r="DM55" s="8"/>
      <c r="DN55" s="8"/>
      <c r="DO55" s="8"/>
      <c r="DP55" s="8"/>
      <c r="DQ55" s="8"/>
      <c r="DR55" s="8"/>
      <c r="DS55" s="8"/>
      <c r="DT55" s="8"/>
      <c r="DU55" s="8"/>
      <c r="DV55" s="8"/>
      <c r="DW55" s="8"/>
      <c r="DX55" s="8"/>
      <c r="DY55" s="8"/>
      <c r="DZ55" s="8"/>
      <c r="EA55" s="8"/>
      <c r="EB55" s="8"/>
      <c r="EC55" s="8"/>
      <c r="ED55" s="8"/>
      <c r="EE55" s="8"/>
      <c r="EF55" s="8"/>
      <c r="EG55" s="8"/>
      <c r="EH55" s="8"/>
      <c r="EI55" s="8"/>
      <c r="EJ55" s="8"/>
      <c r="EK55" s="8"/>
      <c r="EL55" s="8"/>
      <c r="EM55" s="8"/>
      <c r="EN55" s="8"/>
      <c r="EO55" s="8"/>
      <c r="EP55" s="8"/>
      <c r="EQ55" s="8"/>
      <c r="ER55" s="8"/>
      <c r="ES55" s="8"/>
      <c r="ET55" s="8"/>
      <c r="EU55" s="8"/>
      <c r="EV55" s="8"/>
      <c r="EW55" s="8"/>
      <c r="EX55" s="8"/>
      <c r="EY55" s="8"/>
      <c r="EZ55" s="8"/>
      <c r="FA55" s="8"/>
      <c r="FB55" s="8"/>
      <c r="FC55" s="8"/>
      <c r="FD55" s="8"/>
      <c r="FE55" s="8"/>
      <c r="FF55" s="8"/>
      <c r="FG55" s="8"/>
      <c r="FH55" s="8"/>
      <c r="FI55" s="8"/>
      <c r="FJ55" s="8"/>
      <c r="FK55" s="8"/>
      <c r="FL55" s="8"/>
      <c r="FM55" s="8"/>
      <c r="FN55" s="8"/>
      <c r="FO55" s="8"/>
      <c r="FP55" s="8"/>
      <c r="FQ55" s="8"/>
      <c r="FR55" s="8"/>
      <c r="FS55" s="8"/>
      <c r="FT55" s="8"/>
      <c r="FU55" s="8"/>
      <c r="FV55" s="8"/>
      <c r="FW55" s="8"/>
      <c r="FX55" s="8"/>
      <c r="FY55" s="8"/>
      <c r="FZ55" s="8"/>
      <c r="GA55" s="8"/>
      <c r="GB55" s="8"/>
      <c r="GC55" s="8"/>
      <c r="GD55" s="8"/>
      <c r="GE55" s="8"/>
      <c r="GF55" s="8"/>
      <c r="GG55" s="8"/>
      <c r="GH55" s="8"/>
      <c r="GI55" s="8"/>
      <c r="GJ55" s="8"/>
      <c r="GK55" s="8"/>
      <c r="GL55" s="8"/>
      <c r="GM55" s="8"/>
      <c r="GN55" s="8"/>
      <c r="GO55" s="8"/>
      <c r="GP55" s="8"/>
      <c r="GQ55" s="8"/>
      <c r="GR55" s="8"/>
      <c r="GS55" s="8"/>
      <c r="GT55" s="8"/>
      <c r="GU55" s="8"/>
      <c r="GV55" s="8"/>
      <c r="GW55" s="8"/>
      <c r="GX55" s="8"/>
      <c r="GY55" s="8"/>
      <c r="GZ55" s="8"/>
      <c r="HA55" s="8"/>
      <c r="HB55" s="8"/>
      <c r="HC55" s="8"/>
      <c r="HD55" s="8"/>
      <c r="HE55" s="8"/>
      <c r="HF55" s="8"/>
      <c r="HG55" s="8"/>
      <c r="HH55" s="8"/>
      <c r="HI55" s="8"/>
      <c r="HJ55" s="8"/>
      <c r="HK55" s="8"/>
      <c r="HL55" s="8"/>
      <c r="HM55" s="8"/>
      <c r="HN55" s="8"/>
      <c r="HO55" s="8"/>
      <c r="HP55" s="8"/>
      <c r="HQ55" s="8"/>
      <c r="HR55" s="8"/>
      <c r="HS55" s="8"/>
      <c r="HT55" s="8"/>
      <c r="HU55" s="8"/>
      <c r="HV55" s="8"/>
      <c r="HW55" s="8"/>
      <c r="HX55" s="8"/>
      <c r="HY55" s="8"/>
      <c r="HZ55" s="8"/>
      <c r="IA55" s="8"/>
      <c r="IB55" s="8"/>
      <c r="IC55" s="8"/>
      <c r="ID55" s="8"/>
      <c r="IE55" s="8"/>
      <c r="IF55" s="8"/>
    </row>
    <row r="56" spans="1:240" s="1" customFormat="1" ht="23.25" customHeight="1" x14ac:dyDescent="0.2">
      <c r="A56" s="452"/>
      <c r="B56" s="452"/>
      <c r="C56" s="579"/>
      <c r="D56" s="486"/>
      <c r="E56" s="833"/>
      <c r="F56" s="250" t="s">
        <v>52</v>
      </c>
      <c r="G56" s="187">
        <v>123.3</v>
      </c>
      <c r="H56" s="188"/>
      <c r="I56" s="189"/>
      <c r="J56" s="251"/>
      <c r="K56" s="251"/>
      <c r="L56" s="819"/>
      <c r="M56" s="816"/>
      <c r="N56" s="556"/>
      <c r="O56" s="556"/>
      <c r="P56" s="36"/>
      <c r="Q56" s="8"/>
      <c r="R56" s="8"/>
      <c r="S56" s="8"/>
      <c r="T56" s="8"/>
      <c r="U56" s="8"/>
      <c r="V56" s="8"/>
      <c r="W56" s="8"/>
      <c r="X56" s="8"/>
      <c r="Y56" s="8"/>
      <c r="Z56" s="8"/>
      <c r="AA56" s="8"/>
      <c r="AB56" s="8"/>
      <c r="AC56" s="8"/>
      <c r="AD56" s="8"/>
      <c r="AE56" s="8"/>
      <c r="AF56" s="8"/>
      <c r="AG56" s="8"/>
      <c r="AH56" s="8"/>
      <c r="AI56" s="8"/>
      <c r="AJ56" s="8"/>
      <c r="AK56" s="8"/>
      <c r="AL56" s="8"/>
      <c r="AM56" s="8"/>
      <c r="AN56" s="8"/>
      <c r="AO56" s="8"/>
      <c r="AP56" s="8"/>
      <c r="AQ56" s="8"/>
      <c r="AR56" s="8"/>
      <c r="AS56" s="8"/>
      <c r="AT56" s="8"/>
      <c r="AU56" s="8"/>
      <c r="AV56" s="8"/>
      <c r="AW56" s="8"/>
      <c r="AX56" s="8"/>
      <c r="AY56" s="8"/>
      <c r="AZ56" s="8"/>
      <c r="BA56" s="8"/>
      <c r="BB56" s="8"/>
      <c r="BC56" s="8"/>
      <c r="BD56" s="8"/>
      <c r="BE56" s="8"/>
      <c r="BF56" s="8"/>
      <c r="BG56" s="8"/>
      <c r="BH56" s="8"/>
      <c r="BI56" s="8"/>
      <c r="BJ56" s="8"/>
      <c r="BK56" s="8"/>
      <c r="BL56" s="8"/>
      <c r="BM56" s="8"/>
      <c r="BN56" s="8"/>
      <c r="BO56" s="8"/>
      <c r="BP56" s="8"/>
      <c r="BQ56" s="8"/>
      <c r="BR56" s="8"/>
      <c r="BS56" s="8"/>
      <c r="BT56" s="8"/>
      <c r="BU56" s="8"/>
      <c r="BV56" s="8"/>
      <c r="BW56" s="8"/>
      <c r="BX56" s="8"/>
      <c r="BY56" s="8"/>
      <c r="BZ56" s="8"/>
      <c r="CA56" s="8"/>
      <c r="CB56" s="8"/>
      <c r="CC56" s="8"/>
      <c r="CD56" s="8"/>
      <c r="CE56" s="8"/>
      <c r="CF56" s="8"/>
      <c r="CG56" s="8"/>
      <c r="CH56" s="8"/>
      <c r="CI56" s="8"/>
      <c r="CJ56" s="8"/>
      <c r="CK56" s="8"/>
      <c r="CL56" s="8"/>
      <c r="CM56" s="8"/>
      <c r="CN56" s="8"/>
      <c r="CO56" s="8"/>
      <c r="CP56" s="8"/>
      <c r="CQ56" s="8"/>
      <c r="CR56" s="8"/>
      <c r="CS56" s="8"/>
      <c r="CT56" s="8"/>
      <c r="CU56" s="8"/>
      <c r="CV56" s="8"/>
      <c r="CW56" s="8"/>
      <c r="CX56" s="8"/>
      <c r="CY56" s="8"/>
      <c r="CZ56" s="8"/>
      <c r="DA56" s="8"/>
      <c r="DB56" s="8"/>
      <c r="DC56" s="8"/>
      <c r="DD56" s="8"/>
      <c r="DE56" s="8"/>
      <c r="DF56" s="8"/>
      <c r="DG56" s="8"/>
      <c r="DH56" s="8"/>
      <c r="DI56" s="8"/>
      <c r="DJ56" s="8"/>
      <c r="DK56" s="8"/>
      <c r="DL56" s="8"/>
      <c r="DM56" s="8"/>
      <c r="DN56" s="8"/>
      <c r="DO56" s="8"/>
      <c r="DP56" s="8"/>
      <c r="DQ56" s="8"/>
      <c r="DR56" s="8"/>
      <c r="DS56" s="8"/>
      <c r="DT56" s="8"/>
      <c r="DU56" s="8"/>
      <c r="DV56" s="8"/>
      <c r="DW56" s="8"/>
      <c r="DX56" s="8"/>
      <c r="DY56" s="8"/>
      <c r="DZ56" s="8"/>
      <c r="EA56" s="8"/>
      <c r="EB56" s="8"/>
      <c r="EC56" s="8"/>
      <c r="ED56" s="8"/>
      <c r="EE56" s="8"/>
      <c r="EF56" s="8"/>
      <c r="EG56" s="8"/>
      <c r="EH56" s="8"/>
      <c r="EI56" s="8"/>
      <c r="EJ56" s="8"/>
      <c r="EK56" s="8"/>
      <c r="EL56" s="8"/>
      <c r="EM56" s="8"/>
      <c r="EN56" s="8"/>
      <c r="EO56" s="8"/>
      <c r="EP56" s="8"/>
      <c r="EQ56" s="8"/>
      <c r="ER56" s="8"/>
      <c r="ES56" s="8"/>
      <c r="ET56" s="8"/>
      <c r="EU56" s="8"/>
      <c r="EV56" s="8"/>
      <c r="EW56" s="8"/>
      <c r="EX56" s="8"/>
      <c r="EY56" s="8"/>
      <c r="EZ56" s="8"/>
      <c r="FA56" s="8"/>
      <c r="FB56" s="8"/>
      <c r="FC56" s="8"/>
      <c r="FD56" s="8"/>
      <c r="FE56" s="8"/>
      <c r="FF56" s="8"/>
      <c r="FG56" s="8"/>
      <c r="FH56" s="8"/>
      <c r="FI56" s="8"/>
      <c r="FJ56" s="8"/>
      <c r="FK56" s="8"/>
      <c r="FL56" s="8"/>
      <c r="FM56" s="8"/>
      <c r="FN56" s="8"/>
      <c r="FO56" s="8"/>
      <c r="FP56" s="8"/>
      <c r="FQ56" s="8"/>
      <c r="FR56" s="8"/>
      <c r="FS56" s="8"/>
      <c r="FT56" s="8"/>
      <c r="FU56" s="8"/>
      <c r="FV56" s="8"/>
      <c r="FW56" s="8"/>
      <c r="FX56" s="8"/>
      <c r="FY56" s="8"/>
      <c r="FZ56" s="8"/>
      <c r="GA56" s="8"/>
      <c r="GB56" s="8"/>
      <c r="GC56" s="8"/>
      <c r="GD56" s="8"/>
      <c r="GE56" s="8"/>
      <c r="GF56" s="8"/>
      <c r="GG56" s="8"/>
      <c r="GH56" s="8"/>
      <c r="GI56" s="8"/>
      <c r="GJ56" s="8"/>
      <c r="GK56" s="8"/>
      <c r="GL56" s="8"/>
      <c r="GM56" s="8"/>
      <c r="GN56" s="8"/>
      <c r="GO56" s="8"/>
      <c r="GP56" s="8"/>
      <c r="GQ56" s="8"/>
      <c r="GR56" s="8"/>
      <c r="GS56" s="8"/>
      <c r="GT56" s="8"/>
      <c r="GU56" s="8"/>
      <c r="GV56" s="8"/>
      <c r="GW56" s="8"/>
      <c r="GX56" s="8"/>
      <c r="GY56" s="8"/>
      <c r="GZ56" s="8"/>
      <c r="HA56" s="8"/>
      <c r="HB56" s="8"/>
      <c r="HC56" s="8"/>
      <c r="HD56" s="8"/>
      <c r="HE56" s="8"/>
      <c r="HF56" s="8"/>
      <c r="HG56" s="8"/>
      <c r="HH56" s="8"/>
      <c r="HI56" s="8"/>
      <c r="HJ56" s="8"/>
      <c r="HK56" s="8"/>
      <c r="HL56" s="8"/>
      <c r="HM56" s="8"/>
      <c r="HN56" s="8"/>
      <c r="HO56" s="8"/>
      <c r="HP56" s="8"/>
      <c r="HQ56" s="8"/>
      <c r="HR56" s="8"/>
      <c r="HS56" s="8"/>
      <c r="HT56" s="8"/>
      <c r="HU56" s="8"/>
      <c r="HV56" s="8"/>
      <c r="HW56" s="8"/>
      <c r="HX56" s="8"/>
      <c r="HY56" s="8"/>
      <c r="HZ56" s="8"/>
      <c r="IA56" s="8"/>
      <c r="IB56" s="8"/>
      <c r="IC56" s="8"/>
      <c r="ID56" s="8"/>
      <c r="IE56" s="8"/>
      <c r="IF56" s="8"/>
    </row>
    <row r="57" spans="1:240" s="1" customFormat="1" ht="15" customHeight="1" x14ac:dyDescent="0.2">
      <c r="A57" s="452"/>
      <c r="B57" s="452"/>
      <c r="C57" s="579"/>
      <c r="D57" s="486"/>
      <c r="E57" s="833"/>
      <c r="F57" s="240" t="s">
        <v>43</v>
      </c>
      <c r="G57" s="241">
        <f>G52+G53+G54+G55+G56</f>
        <v>1468.2</v>
      </c>
      <c r="H57" s="241">
        <f>H52+H53+H54+H55+H56</f>
        <v>1499.6000000000001</v>
      </c>
      <c r="I57" s="165">
        <f t="shared" ref="I57:K57" si="6">I52+I53+I54+I55+I56</f>
        <v>1519.6000000000001</v>
      </c>
      <c r="J57" s="241">
        <f t="shared" si="6"/>
        <v>1366.9</v>
      </c>
      <c r="K57" s="241">
        <f t="shared" si="6"/>
        <v>1417.9</v>
      </c>
      <c r="L57" s="820"/>
      <c r="M57" s="821"/>
      <c r="N57" s="821"/>
      <c r="O57" s="822"/>
      <c r="P57" s="43"/>
      <c r="Q57" s="8"/>
      <c r="R57" s="8"/>
      <c r="S57" s="8"/>
      <c r="T57" s="8"/>
      <c r="U57" s="8"/>
      <c r="V57" s="8"/>
      <c r="W57" s="8"/>
      <c r="X57" s="8"/>
      <c r="Y57" s="8"/>
      <c r="Z57" s="8"/>
      <c r="AA57" s="8"/>
      <c r="AB57" s="8"/>
      <c r="AC57" s="8"/>
      <c r="AD57" s="8"/>
      <c r="AE57" s="8"/>
      <c r="AF57" s="8"/>
      <c r="AG57" s="8"/>
      <c r="AH57" s="8"/>
      <c r="AI57" s="8"/>
      <c r="AJ57" s="8"/>
      <c r="AK57" s="8"/>
      <c r="AL57" s="8"/>
      <c r="AM57" s="8"/>
      <c r="AN57" s="8"/>
      <c r="AO57" s="8"/>
      <c r="AP57" s="8"/>
      <c r="AQ57" s="8"/>
      <c r="AR57" s="8"/>
      <c r="AS57" s="8"/>
      <c r="AT57" s="8"/>
      <c r="AU57" s="8"/>
      <c r="AV57" s="8"/>
      <c r="AW57" s="8"/>
      <c r="AX57" s="8"/>
      <c r="AY57" s="8"/>
      <c r="AZ57" s="8"/>
      <c r="BA57" s="8"/>
      <c r="BB57" s="8"/>
      <c r="BC57" s="8"/>
      <c r="BD57" s="8"/>
      <c r="BE57" s="8"/>
      <c r="BF57" s="8"/>
      <c r="BG57" s="8"/>
      <c r="BH57" s="8"/>
      <c r="BI57" s="8"/>
      <c r="BJ57" s="8"/>
      <c r="BK57" s="8"/>
      <c r="BL57" s="8"/>
      <c r="BM57" s="8"/>
      <c r="BN57" s="8"/>
      <c r="BO57" s="8"/>
      <c r="BP57" s="8"/>
      <c r="BQ57" s="8"/>
      <c r="BR57" s="8"/>
      <c r="BS57" s="8"/>
      <c r="BT57" s="8"/>
      <c r="BU57" s="8"/>
      <c r="BV57" s="8"/>
      <c r="BW57" s="8"/>
      <c r="BX57" s="8"/>
      <c r="BY57" s="8"/>
      <c r="BZ57" s="8"/>
      <c r="CA57" s="8"/>
      <c r="CB57" s="8"/>
      <c r="CC57" s="8"/>
      <c r="CD57" s="8"/>
      <c r="CE57" s="8"/>
      <c r="CF57" s="8"/>
      <c r="CG57" s="8"/>
      <c r="CH57" s="8"/>
      <c r="CI57" s="8"/>
      <c r="CJ57" s="8"/>
      <c r="CK57" s="8"/>
      <c r="CL57" s="8"/>
      <c r="CM57" s="8"/>
      <c r="CN57" s="8"/>
      <c r="CO57" s="8"/>
      <c r="CP57" s="8"/>
      <c r="CQ57" s="8"/>
      <c r="CR57" s="8"/>
      <c r="CS57" s="8"/>
      <c r="CT57" s="8"/>
      <c r="CU57" s="8"/>
      <c r="CV57" s="8"/>
      <c r="CW57" s="8"/>
      <c r="CX57" s="8"/>
      <c r="CY57" s="8"/>
      <c r="CZ57" s="8"/>
      <c r="DA57" s="8"/>
      <c r="DB57" s="8"/>
      <c r="DC57" s="8"/>
      <c r="DD57" s="8"/>
      <c r="DE57" s="8"/>
      <c r="DF57" s="8"/>
      <c r="DG57" s="8"/>
      <c r="DH57" s="8"/>
      <c r="DI57" s="8"/>
      <c r="DJ57" s="8"/>
      <c r="DK57" s="8"/>
      <c r="DL57" s="8"/>
      <c r="DM57" s="8"/>
      <c r="DN57" s="8"/>
      <c r="DO57" s="8"/>
      <c r="DP57" s="8"/>
      <c r="DQ57" s="8"/>
      <c r="DR57" s="8"/>
      <c r="DS57" s="8"/>
      <c r="DT57" s="8"/>
      <c r="DU57" s="8"/>
      <c r="DV57" s="8"/>
      <c r="DW57" s="8"/>
      <c r="DX57" s="8"/>
      <c r="DY57" s="8"/>
      <c r="DZ57" s="8"/>
      <c r="EA57" s="8"/>
      <c r="EB57" s="8"/>
      <c r="EC57" s="8"/>
      <c r="ED57" s="8"/>
      <c r="EE57" s="8"/>
      <c r="EF57" s="8"/>
      <c r="EG57" s="8"/>
      <c r="EH57" s="8"/>
      <c r="EI57" s="8"/>
      <c r="EJ57" s="8"/>
      <c r="EK57" s="8"/>
      <c r="EL57" s="8"/>
      <c r="EM57" s="8"/>
      <c r="EN57" s="8"/>
      <c r="EO57" s="8"/>
      <c r="EP57" s="8"/>
      <c r="EQ57" s="8"/>
      <c r="ER57" s="8"/>
      <c r="ES57" s="8"/>
      <c r="ET57" s="8"/>
      <c r="EU57" s="8"/>
      <c r="EV57" s="8"/>
      <c r="EW57" s="8"/>
      <c r="EX57" s="8"/>
      <c r="EY57" s="8"/>
      <c r="EZ57" s="8"/>
      <c r="FA57" s="8"/>
      <c r="FB57" s="8"/>
      <c r="FC57" s="8"/>
      <c r="FD57" s="8"/>
      <c r="FE57" s="8"/>
      <c r="FF57" s="8"/>
      <c r="FG57" s="8"/>
      <c r="FH57" s="8"/>
      <c r="FI57" s="8"/>
      <c r="FJ57" s="8"/>
      <c r="FK57" s="8"/>
      <c r="FL57" s="8"/>
      <c r="FM57" s="8"/>
      <c r="FN57" s="8"/>
      <c r="FO57" s="8"/>
      <c r="FP57" s="8"/>
      <c r="FQ57" s="8"/>
      <c r="FR57" s="8"/>
      <c r="FS57" s="8"/>
      <c r="FT57" s="8"/>
      <c r="FU57" s="8"/>
      <c r="FV57" s="8"/>
      <c r="FW57" s="8"/>
      <c r="FX57" s="8"/>
      <c r="FY57" s="8"/>
      <c r="FZ57" s="8"/>
      <c r="GA57" s="8"/>
      <c r="GB57" s="8"/>
      <c r="GC57" s="8"/>
      <c r="GD57" s="8"/>
      <c r="GE57" s="8"/>
      <c r="GF57" s="8"/>
      <c r="GG57" s="8"/>
      <c r="GH57" s="8"/>
      <c r="GI57" s="8"/>
      <c r="GJ57" s="8"/>
      <c r="GK57" s="8"/>
      <c r="GL57" s="8"/>
      <c r="GM57" s="8"/>
      <c r="GN57" s="8"/>
      <c r="GO57" s="8"/>
      <c r="GP57" s="8"/>
      <c r="GQ57" s="8"/>
      <c r="GR57" s="8"/>
      <c r="GS57" s="8"/>
      <c r="GT57" s="8"/>
      <c r="GU57" s="8"/>
      <c r="GV57" s="8"/>
      <c r="GW57" s="8"/>
      <c r="GX57" s="8"/>
      <c r="GY57" s="8"/>
      <c r="GZ57" s="8"/>
      <c r="HA57" s="8"/>
      <c r="HB57" s="8"/>
      <c r="HC57" s="8"/>
      <c r="HD57" s="8"/>
      <c r="HE57" s="8"/>
      <c r="HF57" s="8"/>
      <c r="HG57" s="8"/>
      <c r="HH57" s="8"/>
      <c r="HI57" s="8"/>
      <c r="HJ57" s="8"/>
      <c r="HK57" s="8"/>
      <c r="HL57" s="8"/>
      <c r="HM57" s="8"/>
      <c r="HN57" s="8"/>
      <c r="HO57" s="8"/>
      <c r="HP57" s="8"/>
      <c r="HQ57" s="8"/>
      <c r="HR57" s="8"/>
      <c r="HS57" s="8"/>
      <c r="HT57" s="8"/>
      <c r="HU57" s="8"/>
      <c r="HV57" s="8"/>
      <c r="HW57" s="8"/>
      <c r="HX57" s="8"/>
      <c r="HY57" s="8"/>
      <c r="HZ57" s="8"/>
      <c r="IA57" s="8"/>
      <c r="IB57" s="8"/>
      <c r="IC57" s="8"/>
      <c r="ID57" s="8"/>
      <c r="IE57" s="8"/>
      <c r="IF57" s="8"/>
    </row>
    <row r="58" spans="1:240" ht="18" customHeight="1" x14ac:dyDescent="0.2">
      <c r="A58" s="452" t="s">
        <v>6</v>
      </c>
      <c r="B58" s="539" t="s">
        <v>8</v>
      </c>
      <c r="C58" s="607" t="s">
        <v>13</v>
      </c>
      <c r="D58" s="486" t="s">
        <v>119</v>
      </c>
      <c r="E58" s="828" t="s">
        <v>187</v>
      </c>
      <c r="F58" s="252" t="s">
        <v>190</v>
      </c>
      <c r="G58" s="187">
        <v>4.5</v>
      </c>
      <c r="H58" s="188">
        <v>4.5</v>
      </c>
      <c r="I58" s="189">
        <v>4.5</v>
      </c>
      <c r="J58" s="253"/>
      <c r="K58" s="253"/>
      <c r="L58" s="935" t="s">
        <v>254</v>
      </c>
      <c r="M58" s="802">
        <v>115</v>
      </c>
      <c r="N58" s="802"/>
      <c r="O58" s="802"/>
      <c r="P58" s="36">
        <v>43.4</v>
      </c>
    </row>
    <row r="59" spans="1:240" s="15" customFormat="1" ht="17.25" customHeight="1" x14ac:dyDescent="0.2">
      <c r="A59" s="453"/>
      <c r="B59" s="543"/>
      <c r="C59" s="608"/>
      <c r="D59" s="621"/>
      <c r="E59" s="829"/>
      <c r="F59" s="250" t="s">
        <v>52</v>
      </c>
      <c r="G59" s="188"/>
      <c r="H59" s="188"/>
      <c r="I59" s="254"/>
      <c r="J59" s="255"/>
      <c r="K59" s="255"/>
      <c r="L59" s="936"/>
      <c r="M59" s="803"/>
      <c r="N59" s="803"/>
      <c r="O59" s="803"/>
      <c r="P59" s="36"/>
      <c r="Q59" s="14"/>
      <c r="R59" s="14"/>
      <c r="S59" s="14"/>
      <c r="T59" s="14"/>
      <c r="U59" s="14"/>
      <c r="V59" s="14"/>
      <c r="W59" s="14"/>
      <c r="X59" s="14"/>
      <c r="Y59" s="14"/>
      <c r="Z59" s="14"/>
      <c r="AA59" s="14"/>
      <c r="AB59" s="14"/>
      <c r="AC59" s="14"/>
      <c r="AD59" s="14"/>
      <c r="AE59" s="14"/>
      <c r="AF59" s="14"/>
      <c r="AG59" s="14"/>
      <c r="AH59" s="14"/>
      <c r="AI59" s="14"/>
      <c r="AJ59" s="14"/>
      <c r="AK59" s="14"/>
      <c r="AL59" s="14"/>
      <c r="AM59" s="14"/>
      <c r="AN59" s="14"/>
      <c r="AO59" s="14"/>
      <c r="AP59" s="14"/>
      <c r="AQ59" s="14"/>
      <c r="AR59" s="14"/>
      <c r="AS59" s="14"/>
      <c r="AT59" s="14"/>
      <c r="AU59" s="14"/>
      <c r="AV59" s="14"/>
      <c r="AW59" s="14"/>
      <c r="AX59" s="14"/>
      <c r="AY59" s="14"/>
      <c r="AZ59" s="14"/>
      <c r="BA59" s="14"/>
      <c r="BB59" s="14"/>
      <c r="BC59" s="14"/>
      <c r="BD59" s="14"/>
      <c r="BE59" s="14"/>
      <c r="BF59" s="14"/>
      <c r="BG59" s="14"/>
      <c r="BH59" s="14"/>
      <c r="BI59" s="14"/>
      <c r="BJ59" s="14"/>
      <c r="BK59" s="14"/>
      <c r="BL59" s="14"/>
      <c r="BM59" s="14"/>
      <c r="BN59" s="14"/>
      <c r="BO59" s="14"/>
      <c r="BP59" s="14"/>
      <c r="BQ59" s="14"/>
      <c r="BR59" s="14"/>
      <c r="BS59" s="14"/>
      <c r="BT59" s="14"/>
      <c r="BU59" s="14"/>
      <c r="BV59" s="14"/>
      <c r="BW59" s="14"/>
      <c r="BX59" s="14"/>
      <c r="BY59" s="14"/>
      <c r="BZ59" s="14"/>
      <c r="CA59" s="14"/>
      <c r="CB59" s="14"/>
      <c r="CC59" s="14"/>
      <c r="CD59" s="14"/>
      <c r="CE59" s="14"/>
      <c r="CF59" s="14"/>
      <c r="CG59" s="14"/>
      <c r="CH59" s="14"/>
      <c r="CI59" s="14"/>
      <c r="CJ59" s="14"/>
      <c r="CK59" s="14"/>
      <c r="CL59" s="14"/>
      <c r="CM59" s="14"/>
      <c r="CN59" s="14"/>
      <c r="CO59" s="14"/>
      <c r="CP59" s="14"/>
      <c r="CQ59" s="14"/>
      <c r="CR59" s="14"/>
      <c r="CS59" s="14"/>
      <c r="CT59" s="14"/>
      <c r="CU59" s="14"/>
      <c r="CV59" s="14"/>
      <c r="CW59" s="14"/>
      <c r="CX59" s="14"/>
      <c r="CY59" s="14"/>
      <c r="CZ59" s="14"/>
      <c r="DA59" s="14"/>
      <c r="DB59" s="14"/>
      <c r="DC59" s="14"/>
      <c r="DD59" s="14"/>
      <c r="DE59" s="14"/>
      <c r="DF59" s="14"/>
      <c r="DG59" s="14"/>
      <c r="DH59" s="14"/>
      <c r="DI59" s="14"/>
      <c r="DJ59" s="14"/>
      <c r="DK59" s="14"/>
      <c r="DL59" s="14"/>
      <c r="DM59" s="14"/>
      <c r="DN59" s="14"/>
      <c r="DO59" s="14"/>
      <c r="DP59" s="14"/>
      <c r="DQ59" s="14"/>
      <c r="DR59" s="14"/>
      <c r="DS59" s="14"/>
      <c r="DT59" s="14"/>
      <c r="DU59" s="14"/>
      <c r="DV59" s="14"/>
      <c r="DW59" s="14"/>
      <c r="DX59" s="14"/>
      <c r="DY59" s="14"/>
      <c r="DZ59" s="14"/>
      <c r="EA59" s="14"/>
      <c r="EB59" s="14"/>
      <c r="EC59" s="14"/>
      <c r="ED59" s="14"/>
      <c r="EE59" s="14"/>
      <c r="EF59" s="14"/>
      <c r="EG59" s="14"/>
      <c r="EH59" s="14"/>
      <c r="EI59" s="14"/>
      <c r="EJ59" s="14"/>
      <c r="EK59" s="14"/>
      <c r="EL59" s="14"/>
      <c r="EM59" s="14"/>
      <c r="EN59" s="14"/>
      <c r="EO59" s="14"/>
      <c r="EP59" s="14"/>
      <c r="EQ59" s="14"/>
      <c r="ER59" s="14"/>
      <c r="ES59" s="14"/>
      <c r="ET59" s="14"/>
      <c r="EU59" s="14"/>
      <c r="EV59" s="14"/>
      <c r="EW59" s="14"/>
      <c r="EX59" s="14"/>
      <c r="EY59" s="14"/>
      <c r="EZ59" s="14"/>
      <c r="FA59" s="14"/>
      <c r="FB59" s="14"/>
      <c r="FC59" s="14"/>
      <c r="FD59" s="14"/>
      <c r="FE59" s="14"/>
      <c r="FF59" s="14"/>
      <c r="FG59" s="14"/>
      <c r="FH59" s="14"/>
      <c r="FI59" s="14"/>
      <c r="FJ59" s="14"/>
      <c r="FK59" s="14"/>
      <c r="FL59" s="14"/>
      <c r="FM59" s="14"/>
      <c r="FN59" s="14"/>
      <c r="FO59" s="14"/>
      <c r="FP59" s="14"/>
      <c r="FQ59" s="14"/>
      <c r="FR59" s="14"/>
      <c r="FS59" s="14"/>
      <c r="FT59" s="14"/>
      <c r="FU59" s="14"/>
      <c r="FV59" s="14"/>
      <c r="FW59" s="14"/>
      <c r="FX59" s="14"/>
      <c r="FY59" s="14"/>
      <c r="FZ59" s="14"/>
      <c r="GA59" s="14"/>
      <c r="GB59" s="14"/>
      <c r="GC59" s="14"/>
      <c r="GD59" s="14"/>
      <c r="GE59" s="14"/>
      <c r="GF59" s="14"/>
      <c r="GG59" s="14"/>
      <c r="GH59" s="14"/>
      <c r="GI59" s="14"/>
      <c r="GJ59" s="14"/>
      <c r="GK59" s="14"/>
      <c r="GL59" s="14"/>
      <c r="GM59" s="14"/>
      <c r="GN59" s="14"/>
      <c r="GO59" s="14"/>
      <c r="GP59" s="14"/>
      <c r="GQ59" s="14"/>
      <c r="GR59" s="14"/>
      <c r="GS59" s="14"/>
      <c r="GT59" s="14"/>
      <c r="GU59" s="14"/>
      <c r="GV59" s="14"/>
      <c r="GW59" s="14"/>
      <c r="GX59" s="14"/>
      <c r="GY59" s="14"/>
      <c r="GZ59" s="14"/>
      <c r="HA59" s="14"/>
      <c r="HB59" s="14"/>
      <c r="HC59" s="14"/>
      <c r="HD59" s="14"/>
      <c r="HE59" s="14"/>
      <c r="HF59" s="14"/>
      <c r="HG59" s="14"/>
      <c r="HH59" s="14"/>
      <c r="HI59" s="14"/>
      <c r="HJ59" s="14"/>
      <c r="HK59" s="14"/>
      <c r="HL59" s="14"/>
      <c r="HM59" s="14"/>
      <c r="HN59" s="14"/>
      <c r="HO59" s="14"/>
      <c r="HP59" s="14"/>
      <c r="HQ59" s="14"/>
      <c r="HR59" s="14"/>
      <c r="HS59" s="14"/>
      <c r="HT59" s="14"/>
      <c r="HU59" s="14"/>
      <c r="HV59" s="14"/>
      <c r="HW59" s="14"/>
      <c r="HX59" s="14"/>
      <c r="HY59" s="14"/>
      <c r="HZ59" s="14"/>
      <c r="IA59" s="14"/>
      <c r="IB59" s="14"/>
      <c r="IC59" s="14"/>
      <c r="ID59" s="14"/>
      <c r="IE59" s="14"/>
      <c r="IF59" s="14"/>
    </row>
    <row r="60" spans="1:240" s="15" customFormat="1" ht="18" customHeight="1" x14ac:dyDescent="0.2">
      <c r="A60" s="592"/>
      <c r="B60" s="605"/>
      <c r="C60" s="609"/>
      <c r="D60" s="622"/>
      <c r="E60" s="830"/>
      <c r="F60" s="250" t="s">
        <v>52</v>
      </c>
      <c r="G60" s="223">
        <v>92.7</v>
      </c>
      <c r="H60" s="188"/>
      <c r="I60" s="224"/>
      <c r="J60" s="203"/>
      <c r="K60" s="203"/>
      <c r="L60" s="937"/>
      <c r="M60" s="804"/>
      <c r="N60" s="804"/>
      <c r="O60" s="804"/>
      <c r="P60" s="36"/>
      <c r="Q60" s="14"/>
      <c r="R60" s="14"/>
      <c r="S60" s="14"/>
      <c r="T60" s="14"/>
      <c r="U60" s="14"/>
      <c r="V60" s="14"/>
      <c r="W60" s="14"/>
      <c r="X60" s="14"/>
      <c r="Y60" s="14"/>
      <c r="Z60" s="14"/>
      <c r="AA60" s="14"/>
      <c r="AB60" s="14"/>
      <c r="AC60" s="14"/>
      <c r="AD60" s="14"/>
      <c r="AE60" s="14"/>
      <c r="AF60" s="14"/>
      <c r="AG60" s="14"/>
      <c r="AH60" s="14"/>
      <c r="AI60" s="14"/>
      <c r="AJ60" s="14"/>
      <c r="AK60" s="14"/>
      <c r="AL60" s="14"/>
      <c r="AM60" s="14"/>
      <c r="AN60" s="14"/>
      <c r="AO60" s="14"/>
      <c r="AP60" s="14"/>
      <c r="AQ60" s="14"/>
      <c r="AR60" s="14"/>
      <c r="AS60" s="14"/>
      <c r="AT60" s="14"/>
      <c r="AU60" s="14"/>
      <c r="AV60" s="14"/>
      <c r="AW60" s="14"/>
      <c r="AX60" s="14"/>
      <c r="AY60" s="14"/>
      <c r="AZ60" s="14"/>
      <c r="BA60" s="14"/>
      <c r="BB60" s="14"/>
      <c r="BC60" s="14"/>
      <c r="BD60" s="14"/>
      <c r="BE60" s="14"/>
      <c r="BF60" s="14"/>
      <c r="BG60" s="14"/>
      <c r="BH60" s="14"/>
      <c r="BI60" s="14"/>
      <c r="BJ60" s="14"/>
      <c r="BK60" s="14"/>
      <c r="BL60" s="14"/>
      <c r="BM60" s="14"/>
      <c r="BN60" s="14"/>
      <c r="BO60" s="14"/>
      <c r="BP60" s="14"/>
      <c r="BQ60" s="14"/>
      <c r="BR60" s="14"/>
      <c r="BS60" s="14"/>
      <c r="BT60" s="14"/>
      <c r="BU60" s="14"/>
      <c r="BV60" s="14"/>
      <c r="BW60" s="14"/>
      <c r="BX60" s="14"/>
      <c r="BY60" s="14"/>
      <c r="BZ60" s="14"/>
      <c r="CA60" s="14"/>
      <c r="CB60" s="14"/>
      <c r="CC60" s="14"/>
      <c r="CD60" s="14"/>
      <c r="CE60" s="14"/>
      <c r="CF60" s="14"/>
      <c r="CG60" s="14"/>
      <c r="CH60" s="14"/>
      <c r="CI60" s="14"/>
      <c r="CJ60" s="14"/>
      <c r="CK60" s="14"/>
      <c r="CL60" s="14"/>
      <c r="CM60" s="14"/>
      <c r="CN60" s="14"/>
      <c r="CO60" s="14"/>
      <c r="CP60" s="14"/>
      <c r="CQ60" s="14"/>
      <c r="CR60" s="14"/>
      <c r="CS60" s="14"/>
      <c r="CT60" s="14"/>
      <c r="CU60" s="14"/>
      <c r="CV60" s="14"/>
      <c r="CW60" s="14"/>
      <c r="CX60" s="14"/>
      <c r="CY60" s="14"/>
      <c r="CZ60" s="14"/>
      <c r="DA60" s="14"/>
      <c r="DB60" s="14"/>
      <c r="DC60" s="14"/>
      <c r="DD60" s="14"/>
      <c r="DE60" s="14"/>
      <c r="DF60" s="14"/>
      <c r="DG60" s="14"/>
      <c r="DH60" s="14"/>
      <c r="DI60" s="14"/>
      <c r="DJ60" s="14"/>
      <c r="DK60" s="14"/>
      <c r="DL60" s="14"/>
      <c r="DM60" s="14"/>
      <c r="DN60" s="14"/>
      <c r="DO60" s="14"/>
      <c r="DP60" s="14"/>
      <c r="DQ60" s="14"/>
      <c r="DR60" s="14"/>
      <c r="DS60" s="14"/>
      <c r="DT60" s="14"/>
      <c r="DU60" s="14"/>
      <c r="DV60" s="14"/>
      <c r="DW60" s="14"/>
      <c r="DX60" s="14"/>
      <c r="DY60" s="14"/>
      <c r="DZ60" s="14"/>
      <c r="EA60" s="14"/>
      <c r="EB60" s="14"/>
      <c r="EC60" s="14"/>
      <c r="ED60" s="14"/>
      <c r="EE60" s="14"/>
      <c r="EF60" s="14"/>
      <c r="EG60" s="14"/>
      <c r="EH60" s="14"/>
      <c r="EI60" s="14"/>
      <c r="EJ60" s="14"/>
      <c r="EK60" s="14"/>
      <c r="EL60" s="14"/>
      <c r="EM60" s="14"/>
      <c r="EN60" s="14"/>
      <c r="EO60" s="14"/>
      <c r="EP60" s="14"/>
      <c r="EQ60" s="14"/>
      <c r="ER60" s="14"/>
      <c r="ES60" s="14"/>
      <c r="ET60" s="14"/>
      <c r="EU60" s="14"/>
      <c r="EV60" s="14"/>
      <c r="EW60" s="14"/>
      <c r="EX60" s="14"/>
      <c r="EY60" s="14"/>
      <c r="EZ60" s="14"/>
      <c r="FA60" s="14"/>
      <c r="FB60" s="14"/>
      <c r="FC60" s="14"/>
      <c r="FD60" s="14"/>
      <c r="FE60" s="14"/>
      <c r="FF60" s="14"/>
      <c r="FG60" s="14"/>
      <c r="FH60" s="14"/>
      <c r="FI60" s="14"/>
      <c r="FJ60" s="14"/>
      <c r="FK60" s="14"/>
      <c r="FL60" s="14"/>
      <c r="FM60" s="14"/>
      <c r="FN60" s="14"/>
      <c r="FO60" s="14"/>
      <c r="FP60" s="14"/>
      <c r="FQ60" s="14"/>
      <c r="FR60" s="14"/>
      <c r="FS60" s="14"/>
      <c r="FT60" s="14"/>
      <c r="FU60" s="14"/>
      <c r="FV60" s="14"/>
      <c r="FW60" s="14"/>
      <c r="FX60" s="14"/>
      <c r="FY60" s="14"/>
      <c r="FZ60" s="14"/>
      <c r="GA60" s="14"/>
      <c r="GB60" s="14"/>
      <c r="GC60" s="14"/>
      <c r="GD60" s="14"/>
      <c r="GE60" s="14"/>
      <c r="GF60" s="14"/>
      <c r="GG60" s="14"/>
      <c r="GH60" s="14"/>
      <c r="GI60" s="14"/>
      <c r="GJ60" s="14"/>
      <c r="GK60" s="14"/>
      <c r="GL60" s="14"/>
      <c r="GM60" s="14"/>
      <c r="GN60" s="14"/>
      <c r="GO60" s="14"/>
      <c r="GP60" s="14"/>
      <c r="GQ60" s="14"/>
      <c r="GR60" s="14"/>
      <c r="GS60" s="14"/>
      <c r="GT60" s="14"/>
      <c r="GU60" s="14"/>
      <c r="GV60" s="14"/>
      <c r="GW60" s="14"/>
      <c r="GX60" s="14"/>
      <c r="GY60" s="14"/>
      <c r="GZ60" s="14"/>
      <c r="HA60" s="14"/>
      <c r="HB60" s="14"/>
      <c r="HC60" s="14"/>
      <c r="HD60" s="14"/>
      <c r="HE60" s="14"/>
      <c r="HF60" s="14"/>
      <c r="HG60" s="14"/>
      <c r="HH60" s="14"/>
      <c r="HI60" s="14"/>
      <c r="HJ60" s="14"/>
      <c r="HK60" s="14"/>
      <c r="HL60" s="14"/>
      <c r="HM60" s="14"/>
      <c r="HN60" s="14"/>
      <c r="HO60" s="14"/>
      <c r="HP60" s="14"/>
      <c r="HQ60" s="14"/>
      <c r="HR60" s="14"/>
      <c r="HS60" s="14"/>
      <c r="HT60" s="14"/>
      <c r="HU60" s="14"/>
      <c r="HV60" s="14"/>
      <c r="HW60" s="14"/>
      <c r="HX60" s="14"/>
      <c r="HY60" s="14"/>
      <c r="HZ60" s="14"/>
      <c r="IA60" s="14"/>
      <c r="IB60" s="14"/>
      <c r="IC60" s="14"/>
      <c r="ID60" s="14"/>
      <c r="IE60" s="14"/>
      <c r="IF60" s="14"/>
    </row>
    <row r="61" spans="1:240" ht="18" customHeight="1" x14ac:dyDescent="0.2">
      <c r="A61" s="452"/>
      <c r="B61" s="539"/>
      <c r="C61" s="607"/>
      <c r="D61" s="486"/>
      <c r="E61" s="830"/>
      <c r="F61" s="256" t="s">
        <v>205</v>
      </c>
      <c r="G61" s="187">
        <v>199.2</v>
      </c>
      <c r="H61" s="188">
        <v>177.8</v>
      </c>
      <c r="I61" s="189">
        <v>174</v>
      </c>
      <c r="J61" s="257"/>
      <c r="K61" s="257"/>
      <c r="L61" s="938"/>
      <c r="M61" s="805"/>
      <c r="N61" s="805"/>
      <c r="O61" s="805"/>
      <c r="P61" s="36"/>
    </row>
    <row r="62" spans="1:240" s="15" customFormat="1" ht="17.25" customHeight="1" x14ac:dyDescent="0.2">
      <c r="A62" s="453"/>
      <c r="B62" s="543"/>
      <c r="C62" s="608"/>
      <c r="D62" s="621"/>
      <c r="E62" s="831"/>
      <c r="F62" s="250" t="s">
        <v>52</v>
      </c>
      <c r="G62" s="188"/>
      <c r="H62" s="188">
        <v>152.19999999999999</v>
      </c>
      <c r="I62" s="258">
        <v>152.19999999999999</v>
      </c>
      <c r="J62" s="259"/>
      <c r="K62" s="259"/>
      <c r="L62" s="378"/>
      <c r="M62" s="260"/>
      <c r="N62" s="260"/>
      <c r="O62" s="261"/>
      <c r="P62" s="36"/>
      <c r="Q62" s="14"/>
      <c r="R62" s="14"/>
      <c r="S62" s="14"/>
      <c r="T62" s="14"/>
      <c r="U62" s="14"/>
      <c r="V62" s="14"/>
      <c r="W62" s="14"/>
      <c r="X62" s="14"/>
      <c r="Y62" s="14"/>
      <c r="Z62" s="14"/>
      <c r="AA62" s="14"/>
      <c r="AB62" s="14"/>
      <c r="AC62" s="14"/>
      <c r="AD62" s="14"/>
      <c r="AE62" s="14"/>
      <c r="AF62" s="14"/>
      <c r="AG62" s="14"/>
      <c r="AH62" s="14"/>
      <c r="AI62" s="14"/>
      <c r="AJ62" s="14"/>
      <c r="AK62" s="14"/>
      <c r="AL62" s="14"/>
      <c r="AM62" s="14"/>
      <c r="AN62" s="14"/>
      <c r="AO62" s="14"/>
      <c r="AP62" s="14"/>
      <c r="AQ62" s="14"/>
      <c r="AR62" s="14"/>
      <c r="AS62" s="14"/>
      <c r="AT62" s="14"/>
      <c r="AU62" s="14"/>
      <c r="AV62" s="14"/>
      <c r="AW62" s="14"/>
      <c r="AX62" s="14"/>
      <c r="AY62" s="14"/>
      <c r="AZ62" s="14"/>
      <c r="BA62" s="14"/>
      <c r="BB62" s="14"/>
      <c r="BC62" s="14"/>
      <c r="BD62" s="14"/>
      <c r="BE62" s="14"/>
      <c r="BF62" s="14"/>
      <c r="BG62" s="14"/>
      <c r="BH62" s="14"/>
      <c r="BI62" s="14"/>
      <c r="BJ62" s="14"/>
      <c r="BK62" s="14"/>
      <c r="BL62" s="14"/>
      <c r="BM62" s="14"/>
      <c r="BN62" s="14"/>
      <c r="BO62" s="14"/>
      <c r="BP62" s="14"/>
      <c r="BQ62" s="14"/>
      <c r="BR62" s="14"/>
      <c r="BS62" s="14"/>
      <c r="BT62" s="14"/>
      <c r="BU62" s="14"/>
      <c r="BV62" s="14"/>
      <c r="BW62" s="14"/>
      <c r="BX62" s="14"/>
      <c r="BY62" s="14"/>
      <c r="BZ62" s="14"/>
      <c r="CA62" s="14"/>
      <c r="CB62" s="14"/>
      <c r="CC62" s="14"/>
      <c r="CD62" s="14"/>
      <c r="CE62" s="14"/>
      <c r="CF62" s="14"/>
      <c r="CG62" s="14"/>
      <c r="CH62" s="14"/>
      <c r="CI62" s="14"/>
      <c r="CJ62" s="14"/>
      <c r="CK62" s="14"/>
      <c r="CL62" s="14"/>
      <c r="CM62" s="14"/>
      <c r="CN62" s="14"/>
      <c r="CO62" s="14"/>
      <c r="CP62" s="14"/>
      <c r="CQ62" s="14"/>
      <c r="CR62" s="14"/>
      <c r="CS62" s="14"/>
      <c r="CT62" s="14"/>
      <c r="CU62" s="14"/>
      <c r="CV62" s="14"/>
      <c r="CW62" s="14"/>
      <c r="CX62" s="14"/>
      <c r="CY62" s="14"/>
      <c r="CZ62" s="14"/>
      <c r="DA62" s="14"/>
      <c r="DB62" s="14"/>
      <c r="DC62" s="14"/>
      <c r="DD62" s="14"/>
      <c r="DE62" s="14"/>
      <c r="DF62" s="14"/>
      <c r="DG62" s="14"/>
      <c r="DH62" s="14"/>
      <c r="DI62" s="14"/>
      <c r="DJ62" s="14"/>
      <c r="DK62" s="14"/>
      <c r="DL62" s="14"/>
      <c r="DM62" s="14"/>
      <c r="DN62" s="14"/>
      <c r="DO62" s="14"/>
      <c r="DP62" s="14"/>
      <c r="DQ62" s="14"/>
      <c r="DR62" s="14"/>
      <c r="DS62" s="14"/>
      <c r="DT62" s="14"/>
      <c r="DU62" s="14"/>
      <c r="DV62" s="14"/>
      <c r="DW62" s="14"/>
      <c r="DX62" s="14"/>
      <c r="DY62" s="14"/>
      <c r="DZ62" s="14"/>
      <c r="EA62" s="14"/>
      <c r="EB62" s="14"/>
      <c r="EC62" s="14"/>
      <c r="ED62" s="14"/>
      <c r="EE62" s="14"/>
      <c r="EF62" s="14"/>
      <c r="EG62" s="14"/>
      <c r="EH62" s="14"/>
      <c r="EI62" s="14"/>
      <c r="EJ62" s="14"/>
      <c r="EK62" s="14"/>
      <c r="EL62" s="14"/>
      <c r="EM62" s="14"/>
      <c r="EN62" s="14"/>
      <c r="EO62" s="14"/>
      <c r="EP62" s="14"/>
      <c r="EQ62" s="14"/>
      <c r="ER62" s="14"/>
      <c r="ES62" s="14"/>
      <c r="ET62" s="14"/>
      <c r="EU62" s="14"/>
      <c r="EV62" s="14"/>
      <c r="EW62" s="14"/>
      <c r="EX62" s="14"/>
      <c r="EY62" s="14"/>
      <c r="EZ62" s="14"/>
      <c r="FA62" s="14"/>
      <c r="FB62" s="14"/>
      <c r="FC62" s="14"/>
      <c r="FD62" s="14"/>
      <c r="FE62" s="14"/>
      <c r="FF62" s="14"/>
      <c r="FG62" s="14"/>
      <c r="FH62" s="14"/>
      <c r="FI62" s="14"/>
      <c r="FJ62" s="14"/>
      <c r="FK62" s="14"/>
      <c r="FL62" s="14"/>
      <c r="FM62" s="14"/>
      <c r="FN62" s="14"/>
      <c r="FO62" s="14"/>
      <c r="FP62" s="14"/>
      <c r="FQ62" s="14"/>
      <c r="FR62" s="14"/>
      <c r="FS62" s="14"/>
      <c r="FT62" s="14"/>
      <c r="FU62" s="14"/>
      <c r="FV62" s="14"/>
      <c r="FW62" s="14"/>
      <c r="FX62" s="14"/>
      <c r="FY62" s="14"/>
      <c r="FZ62" s="14"/>
      <c r="GA62" s="14"/>
      <c r="GB62" s="14"/>
      <c r="GC62" s="14"/>
      <c r="GD62" s="14"/>
      <c r="GE62" s="14"/>
      <c r="GF62" s="14"/>
      <c r="GG62" s="14"/>
      <c r="GH62" s="14"/>
      <c r="GI62" s="14"/>
      <c r="GJ62" s="14"/>
      <c r="GK62" s="14"/>
      <c r="GL62" s="14"/>
      <c r="GM62" s="14"/>
      <c r="GN62" s="14"/>
      <c r="GO62" s="14"/>
      <c r="GP62" s="14"/>
      <c r="GQ62" s="14"/>
      <c r="GR62" s="14"/>
      <c r="GS62" s="14"/>
      <c r="GT62" s="14"/>
      <c r="GU62" s="14"/>
      <c r="GV62" s="14"/>
      <c r="GW62" s="14"/>
      <c r="GX62" s="14"/>
      <c r="GY62" s="14"/>
      <c r="GZ62" s="14"/>
      <c r="HA62" s="14"/>
      <c r="HB62" s="14"/>
      <c r="HC62" s="14"/>
      <c r="HD62" s="14"/>
      <c r="HE62" s="14"/>
      <c r="HF62" s="14"/>
      <c r="HG62" s="14"/>
      <c r="HH62" s="14"/>
      <c r="HI62" s="14"/>
      <c r="HJ62" s="14"/>
      <c r="HK62" s="14"/>
      <c r="HL62" s="14"/>
      <c r="HM62" s="14"/>
      <c r="HN62" s="14"/>
      <c r="HO62" s="14"/>
      <c r="HP62" s="14"/>
      <c r="HQ62" s="14"/>
      <c r="HR62" s="14"/>
      <c r="HS62" s="14"/>
      <c r="HT62" s="14"/>
      <c r="HU62" s="14"/>
      <c r="HV62" s="14"/>
      <c r="HW62" s="14"/>
      <c r="HX62" s="14"/>
      <c r="HY62" s="14"/>
      <c r="HZ62" s="14"/>
      <c r="IA62" s="14"/>
      <c r="IB62" s="14"/>
      <c r="IC62" s="14"/>
      <c r="ID62" s="14"/>
      <c r="IE62" s="14"/>
      <c r="IF62" s="14"/>
    </row>
    <row r="63" spans="1:240" ht="21" customHeight="1" x14ac:dyDescent="0.2">
      <c r="A63" s="452"/>
      <c r="B63" s="452"/>
      <c r="C63" s="607"/>
      <c r="D63" s="486"/>
      <c r="E63" s="832"/>
      <c r="F63" s="164" t="s">
        <v>43</v>
      </c>
      <c r="G63" s="165">
        <f>SUM(G58:G62)</f>
        <v>296.39999999999998</v>
      </c>
      <c r="H63" s="165">
        <f>SUM(H58:H62)</f>
        <v>334.5</v>
      </c>
      <c r="I63" s="165">
        <f t="shared" ref="I63:K63" si="7">SUM(I58:I62)</f>
        <v>330.7</v>
      </c>
      <c r="J63" s="165">
        <f t="shared" si="7"/>
        <v>0</v>
      </c>
      <c r="K63" s="165">
        <f t="shared" si="7"/>
        <v>0</v>
      </c>
      <c r="L63" s="931"/>
      <c r="M63" s="900"/>
      <c r="N63" s="900"/>
      <c r="O63" s="901"/>
      <c r="P63" s="36"/>
    </row>
    <row r="64" spans="1:240" s="1" customFormat="1" ht="30" customHeight="1" x14ac:dyDescent="0.2">
      <c r="A64" s="606" t="s">
        <v>6</v>
      </c>
      <c r="B64" s="540" t="s">
        <v>8</v>
      </c>
      <c r="C64" s="579" t="s">
        <v>18</v>
      </c>
      <c r="D64" s="486" t="s">
        <v>29</v>
      </c>
      <c r="E64" s="628" t="s">
        <v>51</v>
      </c>
      <c r="F64" s="238" t="s">
        <v>190</v>
      </c>
      <c r="G64" s="187">
        <v>61.4</v>
      </c>
      <c r="H64" s="188">
        <v>61</v>
      </c>
      <c r="I64" s="189">
        <v>36</v>
      </c>
      <c r="J64" s="210">
        <v>64.3</v>
      </c>
      <c r="K64" s="210">
        <v>67.400000000000006</v>
      </c>
      <c r="L64" s="939" t="s">
        <v>241</v>
      </c>
      <c r="M64" s="555">
        <v>4</v>
      </c>
      <c r="N64" s="555">
        <v>4</v>
      </c>
      <c r="O64" s="555">
        <v>4</v>
      </c>
      <c r="P64" s="43">
        <v>74.5</v>
      </c>
      <c r="Q64" s="8"/>
      <c r="R64" s="8"/>
      <c r="S64" s="8"/>
      <c r="T64" s="8"/>
      <c r="U64" s="8"/>
      <c r="V64" s="8"/>
      <c r="W64" s="8"/>
      <c r="X64" s="8"/>
      <c r="Y64" s="8"/>
      <c r="Z64" s="8"/>
      <c r="AA64" s="8"/>
      <c r="AB64" s="8"/>
      <c r="AC64" s="8"/>
      <c r="AD64" s="8"/>
      <c r="AE64" s="8"/>
      <c r="AF64" s="8"/>
      <c r="AG64" s="8"/>
      <c r="AH64" s="8"/>
      <c r="AI64" s="8"/>
      <c r="AJ64" s="8"/>
      <c r="AK64" s="8"/>
      <c r="AL64" s="8"/>
      <c r="AM64" s="8"/>
      <c r="AN64" s="8"/>
      <c r="AO64" s="8"/>
      <c r="AP64" s="8"/>
      <c r="AQ64" s="8"/>
      <c r="AR64" s="8"/>
      <c r="AS64" s="8"/>
      <c r="AT64" s="8"/>
      <c r="AU64" s="8"/>
      <c r="AV64" s="8"/>
      <c r="AW64" s="8"/>
      <c r="AX64" s="8"/>
      <c r="AY64" s="8"/>
      <c r="AZ64" s="8"/>
      <c r="BA64" s="8"/>
      <c r="BB64" s="8"/>
      <c r="BC64" s="8"/>
      <c r="BD64" s="8"/>
      <c r="BE64" s="8"/>
      <c r="BF64" s="8"/>
      <c r="BG64" s="8"/>
      <c r="BH64" s="8"/>
      <c r="BI64" s="8"/>
      <c r="BJ64" s="8"/>
      <c r="BK64" s="8"/>
      <c r="BL64" s="8"/>
      <c r="BM64" s="8"/>
      <c r="BN64" s="8"/>
      <c r="BO64" s="8"/>
      <c r="BP64" s="8"/>
      <c r="BQ64" s="8"/>
      <c r="BR64" s="8"/>
      <c r="BS64" s="8"/>
      <c r="BT64" s="8"/>
      <c r="BU64" s="8"/>
      <c r="BV64" s="8"/>
      <c r="BW64" s="8"/>
      <c r="BX64" s="8"/>
      <c r="BY64" s="8"/>
      <c r="BZ64" s="8"/>
      <c r="CA64" s="8"/>
      <c r="CB64" s="8"/>
      <c r="CC64" s="8"/>
      <c r="CD64" s="8"/>
      <c r="CE64" s="8"/>
      <c r="CF64" s="8"/>
      <c r="CG64" s="8"/>
      <c r="CH64" s="8"/>
      <c r="CI64" s="8"/>
      <c r="CJ64" s="8"/>
      <c r="CK64" s="8"/>
      <c r="CL64" s="8"/>
      <c r="CM64" s="8"/>
      <c r="CN64" s="8"/>
      <c r="CO64" s="8"/>
      <c r="CP64" s="8"/>
      <c r="CQ64" s="8"/>
      <c r="CR64" s="8"/>
      <c r="CS64" s="8"/>
      <c r="CT64" s="8"/>
      <c r="CU64" s="8"/>
      <c r="CV64" s="8"/>
      <c r="CW64" s="8"/>
      <c r="CX64" s="8"/>
      <c r="CY64" s="8"/>
      <c r="CZ64" s="8"/>
      <c r="DA64" s="8"/>
      <c r="DB64" s="8"/>
      <c r="DC64" s="8"/>
      <c r="DD64" s="8"/>
      <c r="DE64" s="8"/>
      <c r="DF64" s="8"/>
      <c r="DG64" s="8"/>
      <c r="DH64" s="8"/>
      <c r="DI64" s="8"/>
      <c r="DJ64" s="8"/>
      <c r="DK64" s="8"/>
      <c r="DL64" s="8"/>
      <c r="DM64" s="8"/>
      <c r="DN64" s="8"/>
      <c r="DO64" s="8"/>
      <c r="DP64" s="8"/>
      <c r="DQ64" s="8"/>
      <c r="DR64" s="8"/>
      <c r="DS64" s="8"/>
      <c r="DT64" s="8"/>
      <c r="DU64" s="8"/>
      <c r="DV64" s="8"/>
      <c r="DW64" s="8"/>
      <c r="DX64" s="8"/>
      <c r="DY64" s="8"/>
      <c r="DZ64" s="8"/>
      <c r="EA64" s="8"/>
      <c r="EB64" s="8"/>
      <c r="EC64" s="8"/>
      <c r="ED64" s="8"/>
      <c r="EE64" s="8"/>
      <c r="EF64" s="8"/>
      <c r="EG64" s="8"/>
      <c r="EH64" s="8"/>
      <c r="EI64" s="8"/>
      <c r="EJ64" s="8"/>
      <c r="EK64" s="8"/>
      <c r="EL64" s="8"/>
      <c r="EM64" s="8"/>
      <c r="EN64" s="8"/>
      <c r="EO64" s="8"/>
      <c r="EP64" s="8"/>
      <c r="EQ64" s="8"/>
      <c r="ER64" s="8"/>
      <c r="ES64" s="8"/>
      <c r="ET64" s="8"/>
      <c r="EU64" s="8"/>
      <c r="EV64" s="8"/>
      <c r="EW64" s="8"/>
      <c r="EX64" s="8"/>
      <c r="EY64" s="8"/>
      <c r="EZ64" s="8"/>
      <c r="FA64" s="8"/>
      <c r="FB64" s="8"/>
      <c r="FC64" s="8"/>
      <c r="FD64" s="8"/>
      <c r="FE64" s="8"/>
      <c r="FF64" s="8"/>
      <c r="FG64" s="8"/>
      <c r="FH64" s="8"/>
      <c r="FI64" s="8"/>
      <c r="FJ64" s="8"/>
      <c r="FK64" s="8"/>
      <c r="FL64" s="8"/>
      <c r="FM64" s="8"/>
      <c r="FN64" s="8"/>
      <c r="FO64" s="8"/>
      <c r="FP64" s="8"/>
      <c r="FQ64" s="8"/>
      <c r="FR64" s="8"/>
      <c r="FS64" s="8"/>
      <c r="FT64" s="8"/>
      <c r="FU64" s="8"/>
      <c r="FV64" s="8"/>
      <c r="FW64" s="8"/>
      <c r="FX64" s="8"/>
      <c r="FY64" s="8"/>
      <c r="FZ64" s="8"/>
      <c r="GA64" s="8"/>
      <c r="GB64" s="8"/>
      <c r="GC64" s="8"/>
      <c r="GD64" s="8"/>
      <c r="GE64" s="8"/>
      <c r="GF64" s="8"/>
      <c r="GG64" s="8"/>
      <c r="GH64" s="8"/>
      <c r="GI64" s="8"/>
      <c r="GJ64" s="8"/>
      <c r="GK64" s="8"/>
      <c r="GL64" s="8"/>
      <c r="GM64" s="8"/>
      <c r="GN64" s="8"/>
      <c r="GO64" s="8"/>
      <c r="GP64" s="8"/>
      <c r="GQ64" s="8"/>
      <c r="GR64" s="8"/>
      <c r="GS64" s="8"/>
      <c r="GT64" s="8"/>
      <c r="GU64" s="8"/>
      <c r="GV64" s="8"/>
      <c r="GW64" s="8"/>
      <c r="GX64" s="8"/>
      <c r="GY64" s="8"/>
      <c r="GZ64" s="8"/>
      <c r="HA64" s="8"/>
      <c r="HB64" s="8"/>
      <c r="HC64" s="8"/>
      <c r="HD64" s="8"/>
      <c r="HE64" s="8"/>
      <c r="HF64" s="8"/>
      <c r="HG64" s="8"/>
      <c r="HH64" s="8"/>
      <c r="HI64" s="8"/>
      <c r="HJ64" s="8"/>
      <c r="HK64" s="8"/>
      <c r="HL64" s="8"/>
      <c r="HM64" s="8"/>
      <c r="HN64" s="8"/>
      <c r="HO64" s="8"/>
      <c r="HP64" s="8"/>
      <c r="HQ64" s="8"/>
      <c r="HR64" s="8"/>
      <c r="HS64" s="8"/>
      <c r="HT64" s="8"/>
      <c r="HU64" s="8"/>
      <c r="HV64" s="8"/>
      <c r="HW64" s="8"/>
      <c r="HX64" s="8"/>
      <c r="HY64" s="8"/>
      <c r="HZ64" s="8"/>
      <c r="IA64" s="8"/>
      <c r="IB64" s="8"/>
      <c r="IC64" s="8"/>
      <c r="ID64" s="8"/>
      <c r="IE64" s="8"/>
      <c r="IF64" s="8"/>
    </row>
    <row r="65" spans="1:240" s="1" customFormat="1" ht="26.25" customHeight="1" x14ac:dyDescent="0.2">
      <c r="A65" s="606"/>
      <c r="B65" s="540"/>
      <c r="C65" s="579"/>
      <c r="D65" s="486"/>
      <c r="E65" s="628"/>
      <c r="F65" s="190" t="s">
        <v>204</v>
      </c>
      <c r="G65" s="187">
        <v>65.400000000000006</v>
      </c>
      <c r="H65" s="188">
        <v>184.6</v>
      </c>
      <c r="I65" s="189">
        <v>83.3</v>
      </c>
      <c r="J65" s="210">
        <v>84.3</v>
      </c>
      <c r="K65" s="210">
        <v>88.4</v>
      </c>
      <c r="L65" s="938"/>
      <c r="M65" s="556"/>
      <c r="N65" s="556"/>
      <c r="O65" s="556"/>
      <c r="P65" s="43">
        <v>15.7</v>
      </c>
      <c r="Q65" s="8"/>
      <c r="R65" s="8"/>
      <c r="S65" s="8"/>
      <c r="T65" s="8"/>
      <c r="U65" s="8"/>
      <c r="V65" s="8"/>
      <c r="W65" s="8"/>
      <c r="X65" s="8"/>
      <c r="Y65" s="8"/>
      <c r="Z65" s="8"/>
      <c r="AA65" s="8"/>
      <c r="AB65" s="8"/>
      <c r="AC65" s="8"/>
      <c r="AD65" s="8"/>
      <c r="AE65" s="8"/>
      <c r="AF65" s="8"/>
      <c r="AG65" s="8"/>
      <c r="AH65" s="8"/>
      <c r="AI65" s="8"/>
      <c r="AJ65" s="8"/>
      <c r="AK65" s="8"/>
      <c r="AL65" s="8"/>
      <c r="AM65" s="8"/>
      <c r="AN65" s="8"/>
      <c r="AO65" s="8"/>
      <c r="AP65" s="8"/>
      <c r="AQ65" s="8"/>
      <c r="AR65" s="8"/>
      <c r="AS65" s="8"/>
      <c r="AT65" s="8"/>
      <c r="AU65" s="8"/>
      <c r="AV65" s="8"/>
      <c r="AW65" s="8"/>
      <c r="AX65" s="8"/>
      <c r="AY65" s="8"/>
      <c r="AZ65" s="8"/>
      <c r="BA65" s="8"/>
      <c r="BB65" s="8"/>
      <c r="BC65" s="8"/>
      <c r="BD65" s="8"/>
      <c r="BE65" s="8"/>
      <c r="BF65" s="8"/>
      <c r="BG65" s="8"/>
      <c r="BH65" s="8"/>
      <c r="BI65" s="8"/>
      <c r="BJ65" s="8"/>
      <c r="BK65" s="8"/>
      <c r="BL65" s="8"/>
      <c r="BM65" s="8"/>
      <c r="BN65" s="8"/>
      <c r="BO65" s="8"/>
      <c r="BP65" s="8"/>
      <c r="BQ65" s="8"/>
      <c r="BR65" s="8"/>
      <c r="BS65" s="8"/>
      <c r="BT65" s="8"/>
      <c r="BU65" s="8"/>
      <c r="BV65" s="8"/>
      <c r="BW65" s="8"/>
      <c r="BX65" s="8"/>
      <c r="BY65" s="8"/>
      <c r="BZ65" s="8"/>
      <c r="CA65" s="8"/>
      <c r="CB65" s="8"/>
      <c r="CC65" s="8"/>
      <c r="CD65" s="8"/>
      <c r="CE65" s="8"/>
      <c r="CF65" s="8"/>
      <c r="CG65" s="8"/>
      <c r="CH65" s="8"/>
      <c r="CI65" s="8"/>
      <c r="CJ65" s="8"/>
      <c r="CK65" s="8"/>
      <c r="CL65" s="8"/>
      <c r="CM65" s="8"/>
      <c r="CN65" s="8"/>
      <c r="CO65" s="8"/>
      <c r="CP65" s="8"/>
      <c r="CQ65" s="8"/>
      <c r="CR65" s="8"/>
      <c r="CS65" s="8"/>
      <c r="CT65" s="8"/>
      <c r="CU65" s="8"/>
      <c r="CV65" s="8"/>
      <c r="CW65" s="8"/>
      <c r="CX65" s="8"/>
      <c r="CY65" s="8"/>
      <c r="CZ65" s="8"/>
      <c r="DA65" s="8"/>
      <c r="DB65" s="8"/>
      <c r="DC65" s="8"/>
      <c r="DD65" s="8"/>
      <c r="DE65" s="8"/>
      <c r="DF65" s="8"/>
      <c r="DG65" s="8"/>
      <c r="DH65" s="8"/>
      <c r="DI65" s="8"/>
      <c r="DJ65" s="8"/>
      <c r="DK65" s="8"/>
      <c r="DL65" s="8"/>
      <c r="DM65" s="8"/>
      <c r="DN65" s="8"/>
      <c r="DO65" s="8"/>
      <c r="DP65" s="8"/>
      <c r="DQ65" s="8"/>
      <c r="DR65" s="8"/>
      <c r="DS65" s="8"/>
      <c r="DT65" s="8"/>
      <c r="DU65" s="8"/>
      <c r="DV65" s="8"/>
      <c r="DW65" s="8"/>
      <c r="DX65" s="8"/>
      <c r="DY65" s="8"/>
      <c r="DZ65" s="8"/>
      <c r="EA65" s="8"/>
      <c r="EB65" s="8"/>
      <c r="EC65" s="8"/>
      <c r="ED65" s="8"/>
      <c r="EE65" s="8"/>
      <c r="EF65" s="8"/>
      <c r="EG65" s="8"/>
      <c r="EH65" s="8"/>
      <c r="EI65" s="8"/>
      <c r="EJ65" s="8"/>
      <c r="EK65" s="8"/>
      <c r="EL65" s="8"/>
      <c r="EM65" s="8"/>
      <c r="EN65" s="8"/>
      <c r="EO65" s="8"/>
      <c r="EP65" s="8"/>
      <c r="EQ65" s="8"/>
      <c r="ER65" s="8"/>
      <c r="ES65" s="8"/>
      <c r="ET65" s="8"/>
      <c r="EU65" s="8"/>
      <c r="EV65" s="8"/>
      <c r="EW65" s="8"/>
      <c r="EX65" s="8"/>
      <c r="EY65" s="8"/>
      <c r="EZ65" s="8"/>
      <c r="FA65" s="8"/>
      <c r="FB65" s="8"/>
      <c r="FC65" s="8"/>
      <c r="FD65" s="8"/>
      <c r="FE65" s="8"/>
      <c r="FF65" s="8"/>
      <c r="FG65" s="8"/>
      <c r="FH65" s="8"/>
      <c r="FI65" s="8"/>
      <c r="FJ65" s="8"/>
      <c r="FK65" s="8"/>
      <c r="FL65" s="8"/>
      <c r="FM65" s="8"/>
      <c r="FN65" s="8"/>
      <c r="FO65" s="8"/>
      <c r="FP65" s="8"/>
      <c r="FQ65" s="8"/>
      <c r="FR65" s="8"/>
      <c r="FS65" s="8"/>
      <c r="FT65" s="8"/>
      <c r="FU65" s="8"/>
      <c r="FV65" s="8"/>
      <c r="FW65" s="8"/>
      <c r="FX65" s="8"/>
      <c r="FY65" s="8"/>
      <c r="FZ65" s="8"/>
      <c r="GA65" s="8"/>
      <c r="GB65" s="8"/>
      <c r="GC65" s="8"/>
      <c r="GD65" s="8"/>
      <c r="GE65" s="8"/>
      <c r="GF65" s="8"/>
      <c r="GG65" s="8"/>
      <c r="GH65" s="8"/>
      <c r="GI65" s="8"/>
      <c r="GJ65" s="8"/>
      <c r="GK65" s="8"/>
      <c r="GL65" s="8"/>
      <c r="GM65" s="8"/>
      <c r="GN65" s="8"/>
      <c r="GO65" s="8"/>
      <c r="GP65" s="8"/>
      <c r="GQ65" s="8"/>
      <c r="GR65" s="8"/>
      <c r="GS65" s="8"/>
      <c r="GT65" s="8"/>
      <c r="GU65" s="8"/>
      <c r="GV65" s="8"/>
      <c r="GW65" s="8"/>
      <c r="GX65" s="8"/>
      <c r="GY65" s="8"/>
      <c r="GZ65" s="8"/>
      <c r="HA65" s="8"/>
      <c r="HB65" s="8"/>
      <c r="HC65" s="8"/>
      <c r="HD65" s="8"/>
      <c r="HE65" s="8"/>
      <c r="HF65" s="8"/>
      <c r="HG65" s="8"/>
      <c r="HH65" s="8"/>
      <c r="HI65" s="8"/>
      <c r="HJ65" s="8"/>
      <c r="HK65" s="8"/>
      <c r="HL65" s="8"/>
      <c r="HM65" s="8"/>
      <c r="HN65" s="8"/>
      <c r="HO65" s="8"/>
      <c r="HP65" s="8"/>
      <c r="HQ65" s="8"/>
      <c r="HR65" s="8"/>
      <c r="HS65" s="8"/>
      <c r="HT65" s="8"/>
      <c r="HU65" s="8"/>
      <c r="HV65" s="8"/>
      <c r="HW65" s="8"/>
      <c r="HX65" s="8"/>
      <c r="HY65" s="8"/>
      <c r="HZ65" s="8"/>
      <c r="IA65" s="8"/>
      <c r="IB65" s="8"/>
      <c r="IC65" s="8"/>
      <c r="ID65" s="8"/>
      <c r="IE65" s="8"/>
      <c r="IF65" s="8"/>
    </row>
    <row r="66" spans="1:240" s="1" customFormat="1" ht="21.75" customHeight="1" x14ac:dyDescent="0.2">
      <c r="A66" s="606"/>
      <c r="B66" s="606"/>
      <c r="C66" s="579"/>
      <c r="D66" s="486"/>
      <c r="E66" s="628"/>
      <c r="F66" s="240" t="s">
        <v>43</v>
      </c>
      <c r="G66" s="241">
        <f>SUM(G64:G65)</f>
        <v>126.80000000000001</v>
      </c>
      <c r="H66" s="241">
        <f>SUM(H64:H65)</f>
        <v>245.6</v>
      </c>
      <c r="I66" s="165">
        <f t="shared" ref="I66:K66" si="8">SUM(I64:I65)</f>
        <v>119.3</v>
      </c>
      <c r="J66" s="241">
        <f t="shared" si="8"/>
        <v>148.6</v>
      </c>
      <c r="K66" s="262">
        <f t="shared" si="8"/>
        <v>155.80000000000001</v>
      </c>
      <c r="L66" s="932"/>
      <c r="M66" s="933"/>
      <c r="N66" s="933"/>
      <c r="O66" s="934"/>
      <c r="P66" s="43"/>
      <c r="Q66" s="8"/>
      <c r="R66" s="8"/>
      <c r="S66" s="8"/>
      <c r="T66" s="8"/>
      <c r="U66" s="8"/>
      <c r="V66" s="8"/>
      <c r="W66" s="8"/>
      <c r="X66" s="8"/>
      <c r="Y66" s="8"/>
      <c r="Z66" s="8"/>
      <c r="AA66" s="8"/>
      <c r="AB66" s="8"/>
      <c r="AC66" s="8"/>
      <c r="AD66" s="8"/>
      <c r="AE66" s="8"/>
      <c r="AF66" s="8"/>
      <c r="AG66" s="8"/>
      <c r="AH66" s="8"/>
      <c r="AI66" s="8"/>
      <c r="AJ66" s="8"/>
      <c r="AK66" s="8"/>
      <c r="AL66" s="8"/>
      <c r="AM66" s="8"/>
      <c r="AN66" s="8"/>
      <c r="AO66" s="8"/>
      <c r="AP66" s="8"/>
      <c r="AQ66" s="8"/>
      <c r="AR66" s="8"/>
      <c r="AS66" s="8"/>
      <c r="AT66" s="8"/>
      <c r="AU66" s="8"/>
      <c r="AV66" s="8"/>
      <c r="AW66" s="8"/>
      <c r="AX66" s="8"/>
      <c r="AY66" s="8"/>
      <c r="AZ66" s="8"/>
      <c r="BA66" s="8"/>
      <c r="BB66" s="8"/>
      <c r="BC66" s="8"/>
      <c r="BD66" s="8"/>
      <c r="BE66" s="8"/>
      <c r="BF66" s="8"/>
      <c r="BG66" s="8"/>
      <c r="BH66" s="8"/>
      <c r="BI66" s="8"/>
      <c r="BJ66" s="8"/>
      <c r="BK66" s="8"/>
      <c r="BL66" s="8"/>
      <c r="BM66" s="8"/>
      <c r="BN66" s="8"/>
      <c r="BO66" s="8"/>
      <c r="BP66" s="8"/>
      <c r="BQ66" s="8"/>
      <c r="BR66" s="8"/>
      <c r="BS66" s="8"/>
      <c r="BT66" s="8"/>
      <c r="BU66" s="8"/>
      <c r="BV66" s="8"/>
      <c r="BW66" s="8"/>
      <c r="BX66" s="8"/>
      <c r="BY66" s="8"/>
      <c r="BZ66" s="8"/>
      <c r="CA66" s="8"/>
      <c r="CB66" s="8"/>
      <c r="CC66" s="8"/>
      <c r="CD66" s="8"/>
      <c r="CE66" s="8"/>
      <c r="CF66" s="8"/>
      <c r="CG66" s="8"/>
      <c r="CH66" s="8"/>
      <c r="CI66" s="8"/>
      <c r="CJ66" s="8"/>
      <c r="CK66" s="8"/>
      <c r="CL66" s="8"/>
      <c r="CM66" s="8"/>
      <c r="CN66" s="8"/>
      <c r="CO66" s="8"/>
      <c r="CP66" s="8"/>
      <c r="CQ66" s="8"/>
      <c r="CR66" s="8"/>
      <c r="CS66" s="8"/>
      <c r="CT66" s="8"/>
      <c r="CU66" s="8"/>
      <c r="CV66" s="8"/>
      <c r="CW66" s="8"/>
      <c r="CX66" s="8"/>
      <c r="CY66" s="8"/>
      <c r="CZ66" s="8"/>
      <c r="DA66" s="8"/>
      <c r="DB66" s="8"/>
      <c r="DC66" s="8"/>
      <c r="DD66" s="8"/>
      <c r="DE66" s="8"/>
      <c r="DF66" s="8"/>
      <c r="DG66" s="8"/>
      <c r="DH66" s="8"/>
      <c r="DI66" s="8"/>
      <c r="DJ66" s="8"/>
      <c r="DK66" s="8"/>
      <c r="DL66" s="8"/>
      <c r="DM66" s="8"/>
      <c r="DN66" s="8"/>
      <c r="DO66" s="8"/>
      <c r="DP66" s="8"/>
      <c r="DQ66" s="8"/>
      <c r="DR66" s="8"/>
      <c r="DS66" s="8"/>
      <c r="DT66" s="8"/>
      <c r="DU66" s="8"/>
      <c r="DV66" s="8"/>
      <c r="DW66" s="8"/>
      <c r="DX66" s="8"/>
      <c r="DY66" s="8"/>
      <c r="DZ66" s="8"/>
      <c r="EA66" s="8"/>
      <c r="EB66" s="8"/>
      <c r="EC66" s="8"/>
      <c r="ED66" s="8"/>
      <c r="EE66" s="8"/>
      <c r="EF66" s="8"/>
      <c r="EG66" s="8"/>
      <c r="EH66" s="8"/>
      <c r="EI66" s="8"/>
      <c r="EJ66" s="8"/>
      <c r="EK66" s="8"/>
      <c r="EL66" s="8"/>
      <c r="EM66" s="8"/>
      <c r="EN66" s="8"/>
      <c r="EO66" s="8"/>
      <c r="EP66" s="8"/>
      <c r="EQ66" s="8"/>
      <c r="ER66" s="8"/>
      <c r="ES66" s="8"/>
      <c r="ET66" s="8"/>
      <c r="EU66" s="8"/>
      <c r="EV66" s="8"/>
      <c r="EW66" s="8"/>
      <c r="EX66" s="8"/>
      <c r="EY66" s="8"/>
      <c r="EZ66" s="8"/>
      <c r="FA66" s="8"/>
      <c r="FB66" s="8"/>
      <c r="FC66" s="8"/>
      <c r="FD66" s="8"/>
      <c r="FE66" s="8"/>
      <c r="FF66" s="8"/>
      <c r="FG66" s="8"/>
      <c r="FH66" s="8"/>
      <c r="FI66" s="8"/>
      <c r="FJ66" s="8"/>
      <c r="FK66" s="8"/>
      <c r="FL66" s="8"/>
      <c r="FM66" s="8"/>
      <c r="FN66" s="8"/>
      <c r="FO66" s="8"/>
      <c r="FP66" s="8"/>
      <c r="FQ66" s="8"/>
      <c r="FR66" s="8"/>
      <c r="FS66" s="8"/>
      <c r="FT66" s="8"/>
      <c r="FU66" s="8"/>
      <c r="FV66" s="8"/>
      <c r="FW66" s="8"/>
      <c r="FX66" s="8"/>
      <c r="FY66" s="8"/>
      <c r="FZ66" s="8"/>
      <c r="GA66" s="8"/>
      <c r="GB66" s="8"/>
      <c r="GC66" s="8"/>
      <c r="GD66" s="8"/>
      <c r="GE66" s="8"/>
      <c r="GF66" s="8"/>
      <c r="GG66" s="8"/>
      <c r="GH66" s="8"/>
      <c r="GI66" s="8"/>
      <c r="GJ66" s="8"/>
      <c r="GK66" s="8"/>
      <c r="GL66" s="8"/>
      <c r="GM66" s="8"/>
      <c r="GN66" s="8"/>
      <c r="GO66" s="8"/>
      <c r="GP66" s="8"/>
      <c r="GQ66" s="8"/>
      <c r="GR66" s="8"/>
      <c r="GS66" s="8"/>
      <c r="GT66" s="8"/>
      <c r="GU66" s="8"/>
      <c r="GV66" s="8"/>
      <c r="GW66" s="8"/>
      <c r="GX66" s="8"/>
      <c r="GY66" s="8"/>
      <c r="GZ66" s="8"/>
      <c r="HA66" s="8"/>
      <c r="HB66" s="8"/>
      <c r="HC66" s="8"/>
      <c r="HD66" s="8"/>
      <c r="HE66" s="8"/>
      <c r="HF66" s="8"/>
      <c r="HG66" s="8"/>
      <c r="HH66" s="8"/>
      <c r="HI66" s="8"/>
      <c r="HJ66" s="8"/>
      <c r="HK66" s="8"/>
      <c r="HL66" s="8"/>
      <c r="HM66" s="8"/>
      <c r="HN66" s="8"/>
      <c r="HO66" s="8"/>
      <c r="HP66" s="8"/>
      <c r="HQ66" s="8"/>
      <c r="HR66" s="8"/>
      <c r="HS66" s="8"/>
      <c r="HT66" s="8"/>
      <c r="HU66" s="8"/>
      <c r="HV66" s="8"/>
      <c r="HW66" s="8"/>
      <c r="HX66" s="8"/>
      <c r="HY66" s="8"/>
      <c r="HZ66" s="8"/>
      <c r="IA66" s="8"/>
      <c r="IB66" s="8"/>
      <c r="IC66" s="8"/>
      <c r="ID66" s="8"/>
      <c r="IE66" s="8"/>
      <c r="IF66" s="8"/>
    </row>
    <row r="67" spans="1:240" customFormat="1" ht="26.25" customHeight="1" x14ac:dyDescent="0.2">
      <c r="A67" s="618" t="s">
        <v>6</v>
      </c>
      <c r="B67" s="610" t="s">
        <v>8</v>
      </c>
      <c r="C67" s="600" t="s">
        <v>19</v>
      </c>
      <c r="D67" s="615" t="s">
        <v>122</v>
      </c>
      <c r="E67" s="612" t="s">
        <v>172</v>
      </c>
      <c r="F67" s="263" t="s">
        <v>190</v>
      </c>
      <c r="G67" s="264">
        <v>4.5</v>
      </c>
      <c r="H67" s="146">
        <v>4.5</v>
      </c>
      <c r="I67" s="265">
        <v>4.5</v>
      </c>
      <c r="J67" s="266">
        <v>4.7</v>
      </c>
      <c r="K67" s="233">
        <v>5</v>
      </c>
      <c r="L67" s="877" t="s">
        <v>239</v>
      </c>
      <c r="M67" s="864">
        <v>200</v>
      </c>
      <c r="N67" s="864">
        <v>200</v>
      </c>
      <c r="O67" s="864">
        <v>200</v>
      </c>
      <c r="P67" s="37" t="s">
        <v>73</v>
      </c>
    </row>
    <row r="68" spans="1:240" s="13" customFormat="1" ht="18" customHeight="1" x14ac:dyDescent="0.2">
      <c r="A68" s="456"/>
      <c r="B68" s="611"/>
      <c r="C68" s="572"/>
      <c r="D68" s="616"/>
      <c r="E68" s="613"/>
      <c r="F68" s="250" t="s">
        <v>52</v>
      </c>
      <c r="G68" s="146">
        <v>4.5</v>
      </c>
      <c r="H68" s="146"/>
      <c r="I68" s="114"/>
      <c r="J68" s="267"/>
      <c r="K68" s="233"/>
      <c r="L68" s="877"/>
      <c r="M68" s="864"/>
      <c r="N68" s="864"/>
      <c r="O68" s="864"/>
      <c r="P68" s="37"/>
    </row>
    <row r="69" spans="1:240" s="1" customFormat="1" ht="28.5" customHeight="1" x14ac:dyDescent="0.2">
      <c r="A69" s="618"/>
      <c r="B69" s="610"/>
      <c r="C69" s="600"/>
      <c r="D69" s="616"/>
      <c r="E69" s="614"/>
      <c r="F69" s="268" t="s">
        <v>205</v>
      </c>
      <c r="G69" s="269">
        <v>170.2</v>
      </c>
      <c r="H69" s="269">
        <v>190.2</v>
      </c>
      <c r="I69" s="270">
        <v>190.2</v>
      </c>
      <c r="J69" s="215">
        <v>200.4</v>
      </c>
      <c r="K69" s="146">
        <v>210.2</v>
      </c>
      <c r="L69" s="877"/>
      <c r="M69" s="864"/>
      <c r="N69" s="864"/>
      <c r="O69" s="864"/>
      <c r="P69" s="45"/>
      <c r="Q69" s="8"/>
      <c r="R69" s="8"/>
      <c r="S69" s="8"/>
      <c r="T69" s="8"/>
      <c r="U69" s="8"/>
      <c r="V69" s="8"/>
      <c r="W69" s="8"/>
      <c r="X69" s="8"/>
      <c r="Y69" s="8"/>
      <c r="Z69" s="8"/>
      <c r="AA69" s="8"/>
      <c r="AB69" s="8"/>
      <c r="AC69" s="8"/>
      <c r="AD69" s="8"/>
      <c r="AE69" s="8"/>
      <c r="AF69" s="8"/>
      <c r="AG69" s="8"/>
      <c r="AH69" s="8"/>
      <c r="AI69" s="8"/>
      <c r="AJ69" s="8"/>
      <c r="AK69" s="8"/>
      <c r="AL69" s="8"/>
      <c r="AM69" s="8"/>
      <c r="AN69" s="8"/>
      <c r="AO69" s="8"/>
      <c r="AP69" s="8"/>
      <c r="AQ69" s="8"/>
      <c r="AR69" s="8"/>
      <c r="AS69" s="8"/>
      <c r="AT69" s="8"/>
      <c r="AU69" s="8"/>
      <c r="AV69" s="8"/>
      <c r="AW69" s="8"/>
      <c r="AX69" s="8"/>
      <c r="AY69" s="8"/>
      <c r="AZ69" s="8"/>
      <c r="BA69" s="8"/>
      <c r="BB69" s="8"/>
      <c r="BC69" s="8"/>
      <c r="BD69" s="8"/>
      <c r="BE69" s="8"/>
      <c r="BF69" s="8"/>
      <c r="BG69" s="8"/>
      <c r="BH69" s="8"/>
      <c r="BI69" s="8"/>
      <c r="BJ69" s="8"/>
      <c r="BK69" s="8"/>
      <c r="BL69" s="8"/>
      <c r="BM69" s="8"/>
      <c r="BN69" s="8"/>
      <c r="BO69" s="8"/>
      <c r="BP69" s="8"/>
      <c r="BQ69" s="8"/>
      <c r="BR69" s="8"/>
      <c r="BS69" s="8"/>
      <c r="BT69" s="8"/>
      <c r="BU69" s="8"/>
      <c r="BV69" s="8"/>
      <c r="BW69" s="8"/>
      <c r="BX69" s="8"/>
      <c r="BY69" s="8"/>
      <c r="BZ69" s="8"/>
      <c r="CA69" s="8"/>
      <c r="CB69" s="8"/>
      <c r="CC69" s="8"/>
      <c r="CD69" s="8"/>
      <c r="CE69" s="8"/>
      <c r="CF69" s="8"/>
      <c r="CG69" s="8"/>
      <c r="CH69" s="8"/>
      <c r="CI69" s="8"/>
      <c r="CJ69" s="8"/>
      <c r="CK69" s="8"/>
      <c r="CL69" s="8"/>
      <c r="CM69" s="8"/>
      <c r="CN69" s="8"/>
      <c r="CO69" s="8"/>
      <c r="CP69" s="8"/>
      <c r="CQ69" s="8"/>
      <c r="CR69" s="8"/>
      <c r="CS69" s="8"/>
      <c r="CT69" s="8"/>
      <c r="CU69" s="8"/>
      <c r="CV69" s="8"/>
      <c r="CW69" s="8"/>
      <c r="CX69" s="8"/>
      <c r="CY69" s="8"/>
      <c r="CZ69" s="8"/>
      <c r="DA69" s="8"/>
      <c r="DB69" s="8"/>
      <c r="DC69" s="8"/>
      <c r="DD69" s="8"/>
      <c r="DE69" s="8"/>
      <c r="DF69" s="8"/>
      <c r="DG69" s="8"/>
      <c r="DH69" s="8"/>
      <c r="DI69" s="8"/>
      <c r="DJ69" s="8"/>
      <c r="DK69" s="8"/>
      <c r="DL69" s="8"/>
      <c r="DM69" s="8"/>
      <c r="DN69" s="8"/>
      <c r="DO69" s="8"/>
      <c r="DP69" s="8"/>
      <c r="DQ69" s="8"/>
      <c r="DR69" s="8"/>
      <c r="DS69" s="8"/>
      <c r="DT69" s="8"/>
      <c r="DU69" s="8"/>
      <c r="DV69" s="8"/>
      <c r="DW69" s="8"/>
      <c r="DX69" s="8"/>
      <c r="DY69" s="8"/>
      <c r="DZ69" s="8"/>
      <c r="EA69" s="8"/>
      <c r="EB69" s="8"/>
      <c r="EC69" s="8"/>
      <c r="ED69" s="8"/>
      <c r="EE69" s="8"/>
      <c r="EF69" s="8"/>
      <c r="EG69" s="8"/>
      <c r="EH69" s="8"/>
      <c r="EI69" s="8"/>
      <c r="EJ69" s="8"/>
      <c r="EK69" s="8"/>
      <c r="EL69" s="8"/>
      <c r="EM69" s="8"/>
      <c r="EN69" s="8"/>
      <c r="EO69" s="8"/>
      <c r="EP69" s="8"/>
      <c r="EQ69" s="8"/>
      <c r="ER69" s="8"/>
      <c r="ES69" s="8"/>
      <c r="ET69" s="8"/>
      <c r="EU69" s="8"/>
      <c r="EV69" s="8"/>
      <c r="EW69" s="8"/>
      <c r="EX69" s="8"/>
      <c r="EY69" s="8"/>
      <c r="EZ69" s="8"/>
      <c r="FA69" s="8"/>
      <c r="FB69" s="8"/>
      <c r="FC69" s="8"/>
      <c r="FD69" s="8"/>
      <c r="FE69" s="8"/>
      <c r="FF69" s="8"/>
      <c r="FG69" s="8"/>
      <c r="FH69" s="8"/>
      <c r="FI69" s="8"/>
      <c r="FJ69" s="8"/>
      <c r="FK69" s="8"/>
      <c r="FL69" s="8"/>
      <c r="FM69" s="8"/>
      <c r="FN69" s="8"/>
      <c r="FO69" s="8"/>
      <c r="FP69" s="8"/>
      <c r="FQ69" s="8"/>
      <c r="FR69" s="8"/>
      <c r="FS69" s="8"/>
      <c r="FT69" s="8"/>
      <c r="FU69" s="8"/>
      <c r="FV69" s="8"/>
      <c r="FW69" s="8"/>
      <c r="FX69" s="8"/>
      <c r="FY69" s="8"/>
      <c r="FZ69" s="8"/>
      <c r="GA69" s="8"/>
      <c r="GB69" s="8"/>
      <c r="GC69" s="8"/>
      <c r="GD69" s="8"/>
      <c r="GE69" s="8"/>
      <c r="GF69" s="8"/>
      <c r="GG69" s="8"/>
      <c r="GH69" s="8"/>
      <c r="GI69" s="8"/>
      <c r="GJ69" s="8"/>
      <c r="GK69" s="8"/>
      <c r="GL69" s="8"/>
      <c r="GM69" s="8"/>
      <c r="GN69" s="8"/>
      <c r="GO69" s="8"/>
      <c r="GP69" s="8"/>
      <c r="GQ69" s="8"/>
      <c r="GR69" s="8"/>
      <c r="GS69" s="8"/>
      <c r="GT69" s="8"/>
      <c r="GU69" s="8"/>
      <c r="GV69" s="8"/>
      <c r="GW69" s="8"/>
      <c r="GX69" s="8"/>
      <c r="GY69" s="8"/>
      <c r="GZ69" s="8"/>
      <c r="HA69" s="8"/>
      <c r="HB69" s="8"/>
      <c r="HC69" s="8"/>
      <c r="HD69" s="8"/>
      <c r="HE69" s="8"/>
      <c r="HF69" s="8"/>
      <c r="HG69" s="8"/>
      <c r="HH69" s="8"/>
      <c r="HI69" s="8"/>
      <c r="HJ69" s="8"/>
      <c r="HK69" s="8"/>
      <c r="HL69" s="8"/>
      <c r="HM69" s="8"/>
      <c r="HN69" s="8"/>
      <c r="HO69" s="8"/>
      <c r="HP69" s="8"/>
      <c r="HQ69" s="8"/>
      <c r="HR69" s="8"/>
      <c r="HS69" s="8"/>
      <c r="HT69" s="8"/>
      <c r="HU69" s="8"/>
      <c r="HV69" s="8"/>
      <c r="HW69" s="8"/>
      <c r="HX69" s="8"/>
      <c r="HY69" s="8"/>
      <c r="HZ69" s="8"/>
      <c r="IA69" s="8"/>
      <c r="IB69" s="8"/>
      <c r="IC69" s="8"/>
      <c r="ID69" s="8"/>
      <c r="IE69" s="8"/>
      <c r="IF69" s="8"/>
    </row>
    <row r="70" spans="1:240" s="1" customFormat="1" ht="22.5" customHeight="1" x14ac:dyDescent="0.2">
      <c r="A70" s="456"/>
      <c r="B70" s="611"/>
      <c r="C70" s="572"/>
      <c r="D70" s="616"/>
      <c r="E70" s="613"/>
      <c r="F70" s="250" t="s">
        <v>52</v>
      </c>
      <c r="G70" s="146"/>
      <c r="H70" s="146">
        <v>3.4</v>
      </c>
      <c r="I70" s="114">
        <v>3.4</v>
      </c>
      <c r="J70" s="146"/>
      <c r="K70" s="146"/>
      <c r="L70" s="877"/>
      <c r="M70" s="864"/>
      <c r="N70" s="864"/>
      <c r="O70" s="864"/>
      <c r="P70" s="45"/>
      <c r="Q70" s="8"/>
      <c r="R70" s="8"/>
      <c r="S70" s="8"/>
      <c r="T70" s="8"/>
      <c r="U70" s="8"/>
      <c r="V70" s="8"/>
      <c r="W70" s="8"/>
      <c r="X70" s="8"/>
      <c r="Y70" s="8"/>
      <c r="Z70" s="8"/>
      <c r="AA70" s="8"/>
      <c r="AB70" s="8"/>
      <c r="AC70" s="8"/>
      <c r="AD70" s="8"/>
      <c r="AE70" s="8"/>
      <c r="AF70" s="8"/>
      <c r="AG70" s="8"/>
      <c r="AH70" s="8"/>
      <c r="AI70" s="8"/>
      <c r="AJ70" s="8"/>
      <c r="AK70" s="8"/>
      <c r="AL70" s="8"/>
      <c r="AM70" s="8"/>
      <c r="AN70" s="8"/>
      <c r="AO70" s="8"/>
      <c r="AP70" s="8"/>
      <c r="AQ70" s="8"/>
      <c r="AR70" s="8"/>
      <c r="AS70" s="8"/>
      <c r="AT70" s="8"/>
      <c r="AU70" s="8"/>
      <c r="AV70" s="8"/>
      <c r="AW70" s="8"/>
      <c r="AX70" s="8"/>
      <c r="AY70" s="8"/>
      <c r="AZ70" s="8"/>
      <c r="BA70" s="8"/>
      <c r="BB70" s="8"/>
      <c r="BC70" s="8"/>
      <c r="BD70" s="8"/>
      <c r="BE70" s="8"/>
      <c r="BF70" s="8"/>
      <c r="BG70" s="8"/>
      <c r="BH70" s="8"/>
      <c r="BI70" s="8"/>
      <c r="BJ70" s="8"/>
      <c r="BK70" s="8"/>
      <c r="BL70" s="8"/>
      <c r="BM70" s="8"/>
      <c r="BN70" s="8"/>
      <c r="BO70" s="8"/>
      <c r="BP70" s="8"/>
      <c r="BQ70" s="8"/>
      <c r="BR70" s="8"/>
      <c r="BS70" s="8"/>
      <c r="BT70" s="8"/>
      <c r="BU70" s="8"/>
      <c r="BV70" s="8"/>
      <c r="BW70" s="8"/>
      <c r="BX70" s="8"/>
      <c r="BY70" s="8"/>
      <c r="BZ70" s="8"/>
      <c r="CA70" s="8"/>
      <c r="CB70" s="8"/>
      <c r="CC70" s="8"/>
      <c r="CD70" s="8"/>
      <c r="CE70" s="8"/>
      <c r="CF70" s="8"/>
      <c r="CG70" s="8"/>
      <c r="CH70" s="8"/>
      <c r="CI70" s="8"/>
      <c r="CJ70" s="8"/>
      <c r="CK70" s="8"/>
      <c r="CL70" s="8"/>
      <c r="CM70" s="8"/>
      <c r="CN70" s="8"/>
      <c r="CO70" s="8"/>
      <c r="CP70" s="8"/>
      <c r="CQ70" s="8"/>
      <c r="CR70" s="8"/>
      <c r="CS70" s="8"/>
      <c r="CT70" s="8"/>
      <c r="CU70" s="8"/>
      <c r="CV70" s="8"/>
      <c r="CW70" s="8"/>
      <c r="CX70" s="8"/>
      <c r="CY70" s="8"/>
      <c r="CZ70" s="8"/>
      <c r="DA70" s="8"/>
      <c r="DB70" s="8"/>
      <c r="DC70" s="8"/>
      <c r="DD70" s="8"/>
      <c r="DE70" s="8"/>
      <c r="DF70" s="8"/>
      <c r="DG70" s="8"/>
      <c r="DH70" s="8"/>
      <c r="DI70" s="8"/>
      <c r="DJ70" s="8"/>
      <c r="DK70" s="8"/>
      <c r="DL70" s="8"/>
      <c r="DM70" s="8"/>
      <c r="DN70" s="8"/>
      <c r="DO70" s="8"/>
      <c r="DP70" s="8"/>
      <c r="DQ70" s="8"/>
      <c r="DR70" s="8"/>
      <c r="DS70" s="8"/>
      <c r="DT70" s="8"/>
      <c r="DU70" s="8"/>
      <c r="DV70" s="8"/>
      <c r="DW70" s="8"/>
      <c r="DX70" s="8"/>
      <c r="DY70" s="8"/>
      <c r="DZ70" s="8"/>
      <c r="EA70" s="8"/>
      <c r="EB70" s="8"/>
      <c r="EC70" s="8"/>
      <c r="ED70" s="8"/>
      <c r="EE70" s="8"/>
      <c r="EF70" s="8"/>
      <c r="EG70" s="8"/>
      <c r="EH70" s="8"/>
      <c r="EI70" s="8"/>
      <c r="EJ70" s="8"/>
      <c r="EK70" s="8"/>
      <c r="EL70" s="8"/>
      <c r="EM70" s="8"/>
      <c r="EN70" s="8"/>
      <c r="EO70" s="8"/>
      <c r="EP70" s="8"/>
      <c r="EQ70" s="8"/>
      <c r="ER70" s="8"/>
      <c r="ES70" s="8"/>
      <c r="ET70" s="8"/>
      <c r="EU70" s="8"/>
      <c r="EV70" s="8"/>
      <c r="EW70" s="8"/>
      <c r="EX70" s="8"/>
      <c r="EY70" s="8"/>
      <c r="EZ70" s="8"/>
      <c r="FA70" s="8"/>
      <c r="FB70" s="8"/>
      <c r="FC70" s="8"/>
      <c r="FD70" s="8"/>
      <c r="FE70" s="8"/>
      <c r="FF70" s="8"/>
      <c r="FG70" s="8"/>
      <c r="FH70" s="8"/>
      <c r="FI70" s="8"/>
      <c r="FJ70" s="8"/>
      <c r="FK70" s="8"/>
      <c r="FL70" s="8"/>
      <c r="FM70" s="8"/>
      <c r="FN70" s="8"/>
      <c r="FO70" s="8"/>
      <c r="FP70" s="8"/>
      <c r="FQ70" s="8"/>
      <c r="FR70" s="8"/>
      <c r="FS70" s="8"/>
      <c r="FT70" s="8"/>
      <c r="FU70" s="8"/>
      <c r="FV70" s="8"/>
      <c r="FW70" s="8"/>
      <c r="FX70" s="8"/>
      <c r="FY70" s="8"/>
      <c r="FZ70" s="8"/>
      <c r="GA70" s="8"/>
      <c r="GB70" s="8"/>
      <c r="GC70" s="8"/>
      <c r="GD70" s="8"/>
      <c r="GE70" s="8"/>
      <c r="GF70" s="8"/>
      <c r="GG70" s="8"/>
      <c r="GH70" s="8"/>
      <c r="GI70" s="8"/>
      <c r="GJ70" s="8"/>
      <c r="GK70" s="8"/>
      <c r="GL70" s="8"/>
      <c r="GM70" s="8"/>
      <c r="GN70" s="8"/>
      <c r="GO70" s="8"/>
      <c r="GP70" s="8"/>
      <c r="GQ70" s="8"/>
      <c r="GR70" s="8"/>
      <c r="GS70" s="8"/>
      <c r="GT70" s="8"/>
      <c r="GU70" s="8"/>
      <c r="GV70" s="8"/>
      <c r="GW70" s="8"/>
      <c r="GX70" s="8"/>
      <c r="GY70" s="8"/>
      <c r="GZ70" s="8"/>
      <c r="HA70" s="8"/>
      <c r="HB70" s="8"/>
      <c r="HC70" s="8"/>
      <c r="HD70" s="8"/>
      <c r="HE70" s="8"/>
      <c r="HF70" s="8"/>
      <c r="HG70" s="8"/>
      <c r="HH70" s="8"/>
      <c r="HI70" s="8"/>
      <c r="HJ70" s="8"/>
      <c r="HK70" s="8"/>
      <c r="HL70" s="8"/>
      <c r="HM70" s="8"/>
      <c r="HN70" s="8"/>
      <c r="HO70" s="8"/>
      <c r="HP70" s="8"/>
      <c r="HQ70" s="8"/>
      <c r="HR70" s="8"/>
      <c r="HS70" s="8"/>
      <c r="HT70" s="8"/>
      <c r="HU70" s="8"/>
      <c r="HV70" s="8"/>
      <c r="HW70" s="8"/>
      <c r="HX70" s="8"/>
      <c r="HY70" s="8"/>
      <c r="HZ70" s="8"/>
      <c r="IA70" s="8"/>
      <c r="IB70" s="8"/>
      <c r="IC70" s="8"/>
      <c r="ID70" s="8"/>
      <c r="IE70" s="8"/>
      <c r="IF70" s="8"/>
    </row>
    <row r="71" spans="1:240" s="1" customFormat="1" ht="25.5" customHeight="1" x14ac:dyDescent="0.2">
      <c r="A71" s="456"/>
      <c r="B71" s="611"/>
      <c r="C71" s="572"/>
      <c r="D71" s="616"/>
      <c r="E71" s="613"/>
      <c r="F71" s="250" t="s">
        <v>52</v>
      </c>
      <c r="G71" s="271">
        <v>2.2000000000000002</v>
      </c>
      <c r="H71" s="113"/>
      <c r="I71" s="114"/>
      <c r="J71" s="272"/>
      <c r="K71" s="146"/>
      <c r="L71" s="876"/>
      <c r="M71" s="876"/>
      <c r="N71" s="876"/>
      <c r="O71" s="876"/>
      <c r="P71" s="45"/>
      <c r="Q71" s="8"/>
      <c r="R71" s="8"/>
      <c r="S71" s="8"/>
      <c r="T71" s="8"/>
      <c r="U71" s="8"/>
      <c r="V71" s="8"/>
      <c r="W71" s="8"/>
      <c r="X71" s="8"/>
      <c r="Y71" s="8"/>
      <c r="Z71" s="8"/>
      <c r="AA71" s="8"/>
      <c r="AB71" s="8"/>
      <c r="AC71" s="8"/>
      <c r="AD71" s="8"/>
      <c r="AE71" s="8"/>
      <c r="AF71" s="8"/>
      <c r="AG71" s="8"/>
      <c r="AH71" s="8"/>
      <c r="AI71" s="8"/>
      <c r="AJ71" s="8"/>
      <c r="AK71" s="8"/>
      <c r="AL71" s="8"/>
      <c r="AM71" s="8"/>
      <c r="AN71" s="8"/>
      <c r="AO71" s="8"/>
      <c r="AP71" s="8"/>
      <c r="AQ71" s="8"/>
      <c r="AR71" s="8"/>
      <c r="AS71" s="8"/>
      <c r="AT71" s="8"/>
      <c r="AU71" s="8"/>
      <c r="AV71" s="8"/>
      <c r="AW71" s="8"/>
      <c r="AX71" s="8"/>
      <c r="AY71" s="8"/>
      <c r="AZ71" s="8"/>
      <c r="BA71" s="8"/>
      <c r="BB71" s="8"/>
      <c r="BC71" s="8"/>
      <c r="BD71" s="8"/>
      <c r="BE71" s="8"/>
      <c r="BF71" s="8"/>
      <c r="BG71" s="8"/>
      <c r="BH71" s="8"/>
      <c r="BI71" s="8"/>
      <c r="BJ71" s="8"/>
      <c r="BK71" s="8"/>
      <c r="BL71" s="8"/>
      <c r="BM71" s="8"/>
      <c r="BN71" s="8"/>
      <c r="BO71" s="8"/>
      <c r="BP71" s="8"/>
      <c r="BQ71" s="8"/>
      <c r="BR71" s="8"/>
      <c r="BS71" s="8"/>
      <c r="BT71" s="8"/>
      <c r="BU71" s="8"/>
      <c r="BV71" s="8"/>
      <c r="BW71" s="8"/>
      <c r="BX71" s="8"/>
      <c r="BY71" s="8"/>
      <c r="BZ71" s="8"/>
      <c r="CA71" s="8"/>
      <c r="CB71" s="8"/>
      <c r="CC71" s="8"/>
      <c r="CD71" s="8"/>
      <c r="CE71" s="8"/>
      <c r="CF71" s="8"/>
      <c r="CG71" s="8"/>
      <c r="CH71" s="8"/>
      <c r="CI71" s="8"/>
      <c r="CJ71" s="8"/>
      <c r="CK71" s="8"/>
      <c r="CL71" s="8"/>
      <c r="CM71" s="8"/>
      <c r="CN71" s="8"/>
      <c r="CO71" s="8"/>
      <c r="CP71" s="8"/>
      <c r="CQ71" s="8"/>
      <c r="CR71" s="8"/>
      <c r="CS71" s="8"/>
      <c r="CT71" s="8"/>
      <c r="CU71" s="8"/>
      <c r="CV71" s="8"/>
      <c r="CW71" s="8"/>
      <c r="CX71" s="8"/>
      <c r="CY71" s="8"/>
      <c r="CZ71" s="8"/>
      <c r="DA71" s="8"/>
      <c r="DB71" s="8"/>
      <c r="DC71" s="8"/>
      <c r="DD71" s="8"/>
      <c r="DE71" s="8"/>
      <c r="DF71" s="8"/>
      <c r="DG71" s="8"/>
      <c r="DH71" s="8"/>
      <c r="DI71" s="8"/>
      <c r="DJ71" s="8"/>
      <c r="DK71" s="8"/>
      <c r="DL71" s="8"/>
      <c r="DM71" s="8"/>
      <c r="DN71" s="8"/>
      <c r="DO71" s="8"/>
      <c r="DP71" s="8"/>
      <c r="DQ71" s="8"/>
      <c r="DR71" s="8"/>
      <c r="DS71" s="8"/>
      <c r="DT71" s="8"/>
      <c r="DU71" s="8"/>
      <c r="DV71" s="8"/>
      <c r="DW71" s="8"/>
      <c r="DX71" s="8"/>
      <c r="DY71" s="8"/>
      <c r="DZ71" s="8"/>
      <c r="EA71" s="8"/>
      <c r="EB71" s="8"/>
      <c r="EC71" s="8"/>
      <c r="ED71" s="8"/>
      <c r="EE71" s="8"/>
      <c r="EF71" s="8"/>
      <c r="EG71" s="8"/>
      <c r="EH71" s="8"/>
      <c r="EI71" s="8"/>
      <c r="EJ71" s="8"/>
      <c r="EK71" s="8"/>
      <c r="EL71" s="8"/>
      <c r="EM71" s="8"/>
      <c r="EN71" s="8"/>
      <c r="EO71" s="8"/>
      <c r="EP71" s="8"/>
      <c r="EQ71" s="8"/>
      <c r="ER71" s="8"/>
      <c r="ES71" s="8"/>
      <c r="ET71" s="8"/>
      <c r="EU71" s="8"/>
      <c r="EV71" s="8"/>
      <c r="EW71" s="8"/>
      <c r="EX71" s="8"/>
      <c r="EY71" s="8"/>
      <c r="EZ71" s="8"/>
      <c r="FA71" s="8"/>
      <c r="FB71" s="8"/>
      <c r="FC71" s="8"/>
      <c r="FD71" s="8"/>
      <c r="FE71" s="8"/>
      <c r="FF71" s="8"/>
      <c r="FG71" s="8"/>
      <c r="FH71" s="8"/>
      <c r="FI71" s="8"/>
      <c r="FJ71" s="8"/>
      <c r="FK71" s="8"/>
      <c r="FL71" s="8"/>
      <c r="FM71" s="8"/>
      <c r="FN71" s="8"/>
      <c r="FO71" s="8"/>
      <c r="FP71" s="8"/>
      <c r="FQ71" s="8"/>
      <c r="FR71" s="8"/>
      <c r="FS71" s="8"/>
      <c r="FT71" s="8"/>
      <c r="FU71" s="8"/>
      <c r="FV71" s="8"/>
      <c r="FW71" s="8"/>
      <c r="FX71" s="8"/>
      <c r="FY71" s="8"/>
      <c r="FZ71" s="8"/>
      <c r="GA71" s="8"/>
      <c r="GB71" s="8"/>
      <c r="GC71" s="8"/>
      <c r="GD71" s="8"/>
      <c r="GE71" s="8"/>
      <c r="GF71" s="8"/>
      <c r="GG71" s="8"/>
      <c r="GH71" s="8"/>
      <c r="GI71" s="8"/>
      <c r="GJ71" s="8"/>
      <c r="GK71" s="8"/>
      <c r="GL71" s="8"/>
      <c r="GM71" s="8"/>
      <c r="GN71" s="8"/>
      <c r="GO71" s="8"/>
      <c r="GP71" s="8"/>
      <c r="GQ71" s="8"/>
      <c r="GR71" s="8"/>
      <c r="GS71" s="8"/>
      <c r="GT71" s="8"/>
      <c r="GU71" s="8"/>
      <c r="GV71" s="8"/>
      <c r="GW71" s="8"/>
      <c r="GX71" s="8"/>
      <c r="GY71" s="8"/>
      <c r="GZ71" s="8"/>
      <c r="HA71" s="8"/>
      <c r="HB71" s="8"/>
      <c r="HC71" s="8"/>
      <c r="HD71" s="8"/>
      <c r="HE71" s="8"/>
      <c r="HF71" s="8"/>
      <c r="HG71" s="8"/>
      <c r="HH71" s="8"/>
      <c r="HI71" s="8"/>
      <c r="HJ71" s="8"/>
      <c r="HK71" s="8"/>
      <c r="HL71" s="8"/>
      <c r="HM71" s="8"/>
      <c r="HN71" s="8"/>
      <c r="HO71" s="8"/>
      <c r="HP71" s="8"/>
      <c r="HQ71" s="8"/>
      <c r="HR71" s="8"/>
      <c r="HS71" s="8"/>
      <c r="HT71" s="8"/>
      <c r="HU71" s="8"/>
      <c r="HV71" s="8"/>
      <c r="HW71" s="8"/>
      <c r="HX71" s="8"/>
      <c r="HY71" s="8"/>
      <c r="HZ71" s="8"/>
      <c r="IA71" s="8"/>
      <c r="IB71" s="8"/>
      <c r="IC71" s="8"/>
      <c r="ID71" s="8"/>
      <c r="IE71" s="8"/>
      <c r="IF71" s="8"/>
    </row>
    <row r="72" spans="1:240" s="1" customFormat="1" ht="20.25" customHeight="1" x14ac:dyDescent="0.2">
      <c r="A72" s="618"/>
      <c r="B72" s="610"/>
      <c r="C72" s="600"/>
      <c r="D72" s="617"/>
      <c r="E72" s="614"/>
      <c r="F72" s="273" t="s">
        <v>43</v>
      </c>
      <c r="G72" s="274">
        <f>SUM(G67:G71)</f>
        <v>181.39999999999998</v>
      </c>
      <c r="H72" s="274">
        <f>SUM(H67:H71)</f>
        <v>198.1</v>
      </c>
      <c r="I72" s="275">
        <f t="shared" ref="I72:K72" si="9">SUM(I67:I71)</f>
        <v>198.1</v>
      </c>
      <c r="J72" s="274">
        <f t="shared" si="9"/>
        <v>205.1</v>
      </c>
      <c r="K72" s="276">
        <f t="shared" si="9"/>
        <v>215.2</v>
      </c>
      <c r="L72" s="941"/>
      <c r="M72" s="942"/>
      <c r="N72" s="942"/>
      <c r="O72" s="943"/>
      <c r="P72" s="45"/>
      <c r="Q72" s="8"/>
      <c r="R72" s="8"/>
      <c r="S72" s="8"/>
      <c r="T72" s="8"/>
      <c r="U72" s="8"/>
      <c r="V72" s="8"/>
      <c r="W72" s="8"/>
      <c r="X72" s="8"/>
      <c r="Y72" s="8"/>
      <c r="Z72" s="8"/>
      <c r="AA72" s="8"/>
      <c r="AB72" s="8"/>
      <c r="AC72" s="8"/>
      <c r="AD72" s="8"/>
      <c r="AE72" s="8"/>
      <c r="AF72" s="8"/>
      <c r="AG72" s="8"/>
      <c r="AH72" s="8"/>
      <c r="AI72" s="8"/>
      <c r="AJ72" s="8"/>
      <c r="AK72" s="8"/>
      <c r="AL72" s="8"/>
      <c r="AM72" s="8"/>
      <c r="AN72" s="8"/>
      <c r="AO72" s="8"/>
      <c r="AP72" s="8"/>
      <c r="AQ72" s="8"/>
      <c r="AR72" s="8"/>
      <c r="AS72" s="8"/>
      <c r="AT72" s="8"/>
      <c r="AU72" s="8"/>
      <c r="AV72" s="8"/>
      <c r="AW72" s="8"/>
      <c r="AX72" s="8"/>
      <c r="AY72" s="8"/>
      <c r="AZ72" s="8"/>
      <c r="BA72" s="8"/>
      <c r="BB72" s="8"/>
      <c r="BC72" s="8"/>
      <c r="BD72" s="8"/>
      <c r="BE72" s="8"/>
      <c r="BF72" s="8"/>
      <c r="BG72" s="8"/>
      <c r="BH72" s="8"/>
      <c r="BI72" s="8"/>
      <c r="BJ72" s="8"/>
      <c r="BK72" s="8"/>
      <c r="BL72" s="8"/>
      <c r="BM72" s="8"/>
      <c r="BN72" s="8"/>
      <c r="BO72" s="8"/>
      <c r="BP72" s="8"/>
      <c r="BQ72" s="8"/>
      <c r="BR72" s="8"/>
      <c r="BS72" s="8"/>
      <c r="BT72" s="8"/>
      <c r="BU72" s="8"/>
      <c r="BV72" s="8"/>
      <c r="BW72" s="8"/>
      <c r="BX72" s="8"/>
      <c r="BY72" s="8"/>
      <c r="BZ72" s="8"/>
      <c r="CA72" s="8"/>
      <c r="CB72" s="8"/>
      <c r="CC72" s="8"/>
      <c r="CD72" s="8"/>
      <c r="CE72" s="8"/>
      <c r="CF72" s="8"/>
      <c r="CG72" s="8"/>
      <c r="CH72" s="8"/>
      <c r="CI72" s="8"/>
      <c r="CJ72" s="8"/>
      <c r="CK72" s="8"/>
      <c r="CL72" s="8"/>
      <c r="CM72" s="8"/>
      <c r="CN72" s="8"/>
      <c r="CO72" s="8"/>
      <c r="CP72" s="8"/>
      <c r="CQ72" s="8"/>
      <c r="CR72" s="8"/>
      <c r="CS72" s="8"/>
      <c r="CT72" s="8"/>
      <c r="CU72" s="8"/>
      <c r="CV72" s="8"/>
      <c r="CW72" s="8"/>
      <c r="CX72" s="8"/>
      <c r="CY72" s="8"/>
      <c r="CZ72" s="8"/>
      <c r="DA72" s="8"/>
      <c r="DB72" s="8"/>
      <c r="DC72" s="8"/>
      <c r="DD72" s="8"/>
      <c r="DE72" s="8"/>
      <c r="DF72" s="8"/>
      <c r="DG72" s="8"/>
      <c r="DH72" s="8"/>
      <c r="DI72" s="8"/>
      <c r="DJ72" s="8"/>
      <c r="DK72" s="8"/>
      <c r="DL72" s="8"/>
      <c r="DM72" s="8"/>
      <c r="DN72" s="8"/>
      <c r="DO72" s="8"/>
      <c r="DP72" s="8"/>
      <c r="DQ72" s="8"/>
      <c r="DR72" s="8"/>
      <c r="DS72" s="8"/>
      <c r="DT72" s="8"/>
      <c r="DU72" s="8"/>
      <c r="DV72" s="8"/>
      <c r="DW72" s="8"/>
      <c r="DX72" s="8"/>
      <c r="DY72" s="8"/>
      <c r="DZ72" s="8"/>
      <c r="EA72" s="8"/>
      <c r="EB72" s="8"/>
      <c r="EC72" s="8"/>
      <c r="ED72" s="8"/>
      <c r="EE72" s="8"/>
      <c r="EF72" s="8"/>
      <c r="EG72" s="8"/>
      <c r="EH72" s="8"/>
      <c r="EI72" s="8"/>
      <c r="EJ72" s="8"/>
      <c r="EK72" s="8"/>
      <c r="EL72" s="8"/>
      <c r="EM72" s="8"/>
      <c r="EN72" s="8"/>
      <c r="EO72" s="8"/>
      <c r="EP72" s="8"/>
      <c r="EQ72" s="8"/>
      <c r="ER72" s="8"/>
      <c r="ES72" s="8"/>
      <c r="ET72" s="8"/>
      <c r="EU72" s="8"/>
      <c r="EV72" s="8"/>
      <c r="EW72" s="8"/>
      <c r="EX72" s="8"/>
      <c r="EY72" s="8"/>
      <c r="EZ72" s="8"/>
      <c r="FA72" s="8"/>
      <c r="FB72" s="8"/>
      <c r="FC72" s="8"/>
      <c r="FD72" s="8"/>
      <c r="FE72" s="8"/>
      <c r="FF72" s="8"/>
      <c r="FG72" s="8"/>
      <c r="FH72" s="8"/>
      <c r="FI72" s="8"/>
      <c r="FJ72" s="8"/>
      <c r="FK72" s="8"/>
      <c r="FL72" s="8"/>
      <c r="FM72" s="8"/>
      <c r="FN72" s="8"/>
      <c r="FO72" s="8"/>
      <c r="FP72" s="8"/>
      <c r="FQ72" s="8"/>
      <c r="FR72" s="8"/>
      <c r="FS72" s="8"/>
      <c r="FT72" s="8"/>
      <c r="FU72" s="8"/>
      <c r="FV72" s="8"/>
      <c r="FW72" s="8"/>
      <c r="FX72" s="8"/>
      <c r="FY72" s="8"/>
      <c r="FZ72" s="8"/>
      <c r="GA72" s="8"/>
      <c r="GB72" s="8"/>
      <c r="GC72" s="8"/>
      <c r="GD72" s="8"/>
      <c r="GE72" s="8"/>
      <c r="GF72" s="8"/>
      <c r="GG72" s="8"/>
      <c r="GH72" s="8"/>
      <c r="GI72" s="8"/>
      <c r="GJ72" s="8"/>
      <c r="GK72" s="8"/>
      <c r="GL72" s="8"/>
      <c r="GM72" s="8"/>
      <c r="GN72" s="8"/>
      <c r="GO72" s="8"/>
      <c r="GP72" s="8"/>
      <c r="GQ72" s="8"/>
      <c r="GR72" s="8"/>
      <c r="GS72" s="8"/>
      <c r="GT72" s="8"/>
      <c r="GU72" s="8"/>
      <c r="GV72" s="8"/>
      <c r="GW72" s="8"/>
      <c r="GX72" s="8"/>
      <c r="GY72" s="8"/>
      <c r="GZ72" s="8"/>
      <c r="HA72" s="8"/>
      <c r="HB72" s="8"/>
      <c r="HC72" s="8"/>
      <c r="HD72" s="8"/>
      <c r="HE72" s="8"/>
      <c r="HF72" s="8"/>
      <c r="HG72" s="8"/>
      <c r="HH72" s="8"/>
      <c r="HI72" s="8"/>
      <c r="HJ72" s="8"/>
      <c r="HK72" s="8"/>
      <c r="HL72" s="8"/>
      <c r="HM72" s="8"/>
      <c r="HN72" s="8"/>
      <c r="HO72" s="8"/>
      <c r="HP72" s="8"/>
      <c r="HQ72" s="8"/>
      <c r="HR72" s="8"/>
      <c r="HS72" s="8"/>
      <c r="HT72" s="8"/>
      <c r="HU72" s="8"/>
      <c r="HV72" s="8"/>
      <c r="HW72" s="8"/>
      <c r="HX72" s="8"/>
      <c r="HY72" s="8"/>
      <c r="HZ72" s="8"/>
      <c r="IA72" s="8"/>
      <c r="IB72" s="8"/>
      <c r="IC72" s="8"/>
      <c r="ID72" s="8"/>
      <c r="IE72" s="8"/>
      <c r="IF72" s="8"/>
    </row>
    <row r="73" spans="1:240" s="13" customFormat="1" ht="35.25" customHeight="1" x14ac:dyDescent="0.2">
      <c r="A73" s="618" t="s">
        <v>6</v>
      </c>
      <c r="B73" s="610" t="s">
        <v>8</v>
      </c>
      <c r="C73" s="600" t="s">
        <v>22</v>
      </c>
      <c r="D73" s="629" t="s">
        <v>102</v>
      </c>
      <c r="E73" s="619" t="s">
        <v>173</v>
      </c>
      <c r="F73" s="277" t="s">
        <v>190</v>
      </c>
      <c r="G73" s="146">
        <v>119.3</v>
      </c>
      <c r="H73" s="146">
        <v>174.4</v>
      </c>
      <c r="I73" s="114">
        <v>174.4</v>
      </c>
      <c r="J73" s="278">
        <v>201.2</v>
      </c>
      <c r="K73" s="278">
        <v>211.3</v>
      </c>
      <c r="L73" s="379" t="s">
        <v>146</v>
      </c>
      <c r="M73" s="380">
        <v>11</v>
      </c>
      <c r="N73" s="380">
        <v>12</v>
      </c>
      <c r="O73" s="380">
        <v>13</v>
      </c>
      <c r="P73" s="72"/>
    </row>
    <row r="74" spans="1:240" s="13" customFormat="1" ht="34.5" customHeight="1" x14ac:dyDescent="0.2">
      <c r="A74" s="456"/>
      <c r="B74" s="611"/>
      <c r="C74" s="572"/>
      <c r="D74" s="617"/>
      <c r="E74" s="620"/>
      <c r="F74" s="279" t="s">
        <v>43</v>
      </c>
      <c r="G74" s="63">
        <f>SUM(G73:G73)</f>
        <v>119.3</v>
      </c>
      <c r="H74" s="63">
        <f>SUM(H73:H73)</f>
        <v>174.4</v>
      </c>
      <c r="I74" s="63">
        <f t="shared" ref="I74:K74" si="10">SUM(I73:I73)</f>
        <v>174.4</v>
      </c>
      <c r="J74" s="63">
        <f t="shared" si="10"/>
        <v>201.2</v>
      </c>
      <c r="K74" s="63">
        <f t="shared" si="10"/>
        <v>211.3</v>
      </c>
      <c r="L74" s="878"/>
      <c r="M74" s="879"/>
      <c r="N74" s="879"/>
      <c r="O74" s="880"/>
      <c r="P74" s="70"/>
    </row>
    <row r="75" spans="1:240" s="13" customFormat="1" ht="33.75" customHeight="1" x14ac:dyDescent="0.2">
      <c r="A75" s="618" t="s">
        <v>6</v>
      </c>
      <c r="B75" s="610" t="s">
        <v>8</v>
      </c>
      <c r="C75" s="600" t="s">
        <v>24</v>
      </c>
      <c r="D75" s="629" t="s">
        <v>94</v>
      </c>
      <c r="E75" s="863" t="s">
        <v>51</v>
      </c>
      <c r="F75" s="851" t="s">
        <v>190</v>
      </c>
      <c r="G75" s="146">
        <v>115.1</v>
      </c>
      <c r="H75" s="146">
        <v>345</v>
      </c>
      <c r="I75" s="114">
        <v>295</v>
      </c>
      <c r="J75" s="278">
        <v>363.4</v>
      </c>
      <c r="K75" s="278">
        <v>381.2</v>
      </c>
      <c r="L75" s="381" t="s">
        <v>244</v>
      </c>
      <c r="M75" s="382">
        <v>160</v>
      </c>
      <c r="N75" s="382">
        <v>220</v>
      </c>
      <c r="O75" s="382">
        <v>230</v>
      </c>
      <c r="P75" s="71"/>
      <c r="Q75" s="137"/>
    </row>
    <row r="76" spans="1:240" s="13" customFormat="1" ht="42" customHeight="1" x14ac:dyDescent="0.2">
      <c r="A76" s="456"/>
      <c r="B76" s="611"/>
      <c r="C76" s="572"/>
      <c r="D76" s="616"/>
      <c r="E76" s="855"/>
      <c r="F76" s="852"/>
      <c r="G76" s="146">
        <v>48.2</v>
      </c>
      <c r="H76" s="146">
        <v>46</v>
      </c>
      <c r="I76" s="114">
        <v>46</v>
      </c>
      <c r="J76" s="278">
        <v>48.5</v>
      </c>
      <c r="K76" s="278">
        <v>50.8</v>
      </c>
      <c r="L76" s="383" t="s">
        <v>106</v>
      </c>
      <c r="M76" s="384">
        <v>32</v>
      </c>
      <c r="N76" s="384">
        <v>32</v>
      </c>
      <c r="O76" s="384">
        <v>32</v>
      </c>
      <c r="P76" s="72"/>
    </row>
    <row r="77" spans="1:240" s="13" customFormat="1" ht="39" customHeight="1" x14ac:dyDescent="0.2">
      <c r="A77" s="456"/>
      <c r="B77" s="611"/>
      <c r="C77" s="572"/>
      <c r="D77" s="616"/>
      <c r="E77" s="855"/>
      <c r="F77" s="852"/>
      <c r="G77" s="146">
        <v>23.8</v>
      </c>
      <c r="H77" s="146">
        <v>64.8</v>
      </c>
      <c r="I77" s="114">
        <v>64.8</v>
      </c>
      <c r="J77" s="278">
        <v>68.3</v>
      </c>
      <c r="K77" s="278">
        <v>71.599999999999994</v>
      </c>
      <c r="L77" s="858" t="s">
        <v>253</v>
      </c>
      <c r="M77" s="856">
        <v>8</v>
      </c>
      <c r="N77" s="856">
        <v>8</v>
      </c>
      <c r="O77" s="856">
        <v>8</v>
      </c>
      <c r="P77" s="75"/>
      <c r="Q77" s="74"/>
      <c r="R77" s="74"/>
      <c r="S77" s="74"/>
    </row>
    <row r="78" spans="1:240" s="13" customFormat="1" ht="46.5" customHeight="1" x14ac:dyDescent="0.2">
      <c r="A78" s="456"/>
      <c r="B78" s="611"/>
      <c r="C78" s="572"/>
      <c r="D78" s="616"/>
      <c r="E78" s="855"/>
      <c r="F78" s="852"/>
      <c r="G78" s="146">
        <v>42.1</v>
      </c>
      <c r="H78" s="146"/>
      <c r="I78" s="114"/>
      <c r="J78" s="278"/>
      <c r="K78" s="278"/>
      <c r="L78" s="859"/>
      <c r="M78" s="857"/>
      <c r="N78" s="857"/>
      <c r="O78" s="857"/>
      <c r="P78" s="70"/>
    </row>
    <row r="79" spans="1:240" s="13" customFormat="1" ht="45.75" customHeight="1" x14ac:dyDescent="0.2">
      <c r="A79" s="456"/>
      <c r="B79" s="611"/>
      <c r="C79" s="572"/>
      <c r="D79" s="616"/>
      <c r="E79" s="855"/>
      <c r="F79" s="853"/>
      <c r="G79" s="146">
        <v>10</v>
      </c>
      <c r="H79" s="146">
        <v>34.1</v>
      </c>
      <c r="I79" s="114">
        <v>34.1</v>
      </c>
      <c r="J79" s="278">
        <v>35.9</v>
      </c>
      <c r="K79" s="278">
        <v>37.700000000000003</v>
      </c>
      <c r="L79" s="381" t="s">
        <v>107</v>
      </c>
      <c r="M79" s="384">
        <v>7</v>
      </c>
      <c r="N79" s="384">
        <v>7</v>
      </c>
      <c r="O79" s="384">
        <v>7</v>
      </c>
      <c r="P79" s="70"/>
    </row>
    <row r="80" spans="1:240" s="13" customFormat="1" ht="21.75" customHeight="1" x14ac:dyDescent="0.2">
      <c r="A80" s="456"/>
      <c r="B80" s="611"/>
      <c r="C80" s="572"/>
      <c r="D80" s="617"/>
      <c r="E80" s="855"/>
      <c r="F80" s="279" t="s">
        <v>43</v>
      </c>
      <c r="G80" s="63">
        <f>SUM(G75:G79)</f>
        <v>239.20000000000002</v>
      </c>
      <c r="H80" s="63">
        <f>SUM(H75:H79)</f>
        <v>489.90000000000003</v>
      </c>
      <c r="I80" s="63">
        <f t="shared" ref="I80:K80" si="11">SUM(I75:I79)</f>
        <v>439.90000000000003</v>
      </c>
      <c r="J80" s="63">
        <f t="shared" si="11"/>
        <v>516.1</v>
      </c>
      <c r="K80" s="63">
        <f t="shared" si="11"/>
        <v>541.30000000000007</v>
      </c>
      <c r="L80" s="860"/>
      <c r="M80" s="861"/>
      <c r="N80" s="861"/>
      <c r="O80" s="862"/>
      <c r="P80" s="70"/>
    </row>
    <row r="81" spans="1:240" s="15" customFormat="1" ht="32.25" customHeight="1" x14ac:dyDescent="0.2">
      <c r="A81" s="630" t="s">
        <v>6</v>
      </c>
      <c r="B81" s="633" t="s">
        <v>8</v>
      </c>
      <c r="C81" s="566" t="s">
        <v>25</v>
      </c>
      <c r="D81" s="569" t="s">
        <v>145</v>
      </c>
      <c r="E81" s="854" t="s">
        <v>188</v>
      </c>
      <c r="F81" s="280" t="s">
        <v>190</v>
      </c>
      <c r="G81" s="281"/>
      <c r="H81" s="282"/>
      <c r="I81" s="283"/>
      <c r="J81" s="284">
        <v>300</v>
      </c>
      <c r="K81" s="284">
        <v>300</v>
      </c>
      <c r="L81" s="871" t="s">
        <v>252</v>
      </c>
      <c r="M81" s="873"/>
      <c r="N81" s="869">
        <v>80</v>
      </c>
      <c r="O81" s="869">
        <v>80</v>
      </c>
      <c r="P81" s="36"/>
      <c r="Q81" s="14"/>
      <c r="R81" s="14"/>
      <c r="S81" s="14"/>
      <c r="T81" s="14"/>
      <c r="U81" s="14"/>
      <c r="V81" s="14"/>
      <c r="W81" s="14"/>
      <c r="X81" s="14"/>
      <c r="Y81" s="14"/>
      <c r="Z81" s="14"/>
      <c r="AA81" s="14"/>
      <c r="AB81" s="14"/>
      <c r="AC81" s="14"/>
      <c r="AD81" s="14"/>
      <c r="AE81" s="14"/>
      <c r="AF81" s="14"/>
      <c r="AG81" s="14"/>
      <c r="AH81" s="14"/>
      <c r="AI81" s="14"/>
      <c r="AJ81" s="14"/>
      <c r="AK81" s="14"/>
      <c r="AL81" s="14"/>
      <c r="AM81" s="14"/>
      <c r="AN81" s="14"/>
      <c r="AO81" s="14"/>
      <c r="AP81" s="14"/>
      <c r="AQ81" s="14"/>
      <c r="AR81" s="14"/>
      <c r="AS81" s="14"/>
      <c r="AT81" s="14"/>
      <c r="AU81" s="14"/>
      <c r="AV81" s="14"/>
      <c r="AW81" s="14"/>
      <c r="AX81" s="14"/>
      <c r="AY81" s="14"/>
      <c r="AZ81" s="14"/>
      <c r="BA81" s="14"/>
      <c r="BB81" s="14"/>
      <c r="BC81" s="14"/>
      <c r="BD81" s="14"/>
      <c r="BE81" s="14"/>
      <c r="BF81" s="14"/>
      <c r="BG81" s="14"/>
      <c r="BH81" s="14"/>
      <c r="BI81" s="14"/>
      <c r="BJ81" s="14"/>
      <c r="BK81" s="14"/>
      <c r="BL81" s="14"/>
      <c r="BM81" s="14"/>
      <c r="BN81" s="14"/>
      <c r="BO81" s="14"/>
      <c r="BP81" s="14"/>
      <c r="BQ81" s="14"/>
      <c r="BR81" s="14"/>
      <c r="BS81" s="14"/>
      <c r="BT81" s="14"/>
      <c r="BU81" s="14"/>
      <c r="BV81" s="14"/>
      <c r="BW81" s="14"/>
      <c r="BX81" s="14"/>
      <c r="BY81" s="14"/>
      <c r="BZ81" s="14"/>
      <c r="CA81" s="14"/>
      <c r="CB81" s="14"/>
      <c r="CC81" s="14"/>
      <c r="CD81" s="14"/>
      <c r="CE81" s="14"/>
      <c r="CF81" s="14"/>
      <c r="CG81" s="14"/>
      <c r="CH81" s="14"/>
      <c r="CI81" s="14"/>
      <c r="CJ81" s="14"/>
      <c r="CK81" s="14"/>
      <c r="CL81" s="14"/>
      <c r="CM81" s="14"/>
      <c r="CN81" s="14"/>
      <c r="CO81" s="14"/>
      <c r="CP81" s="14"/>
      <c r="CQ81" s="14"/>
      <c r="CR81" s="14"/>
      <c r="CS81" s="14"/>
      <c r="CT81" s="14"/>
      <c r="CU81" s="14"/>
      <c r="CV81" s="14"/>
      <c r="CW81" s="14"/>
      <c r="CX81" s="14"/>
      <c r="CY81" s="14"/>
      <c r="CZ81" s="14"/>
      <c r="DA81" s="14"/>
      <c r="DB81" s="14"/>
      <c r="DC81" s="14"/>
      <c r="DD81" s="14"/>
      <c r="DE81" s="14"/>
      <c r="DF81" s="14"/>
      <c r="DG81" s="14"/>
      <c r="DH81" s="14"/>
      <c r="DI81" s="14"/>
      <c r="DJ81" s="14"/>
      <c r="DK81" s="14"/>
      <c r="DL81" s="14"/>
      <c r="DM81" s="14"/>
      <c r="DN81" s="14"/>
      <c r="DO81" s="14"/>
      <c r="DP81" s="14"/>
      <c r="DQ81" s="14"/>
      <c r="DR81" s="14"/>
      <c r="DS81" s="14"/>
      <c r="DT81" s="14"/>
      <c r="DU81" s="14"/>
      <c r="DV81" s="14"/>
      <c r="DW81" s="14"/>
      <c r="DX81" s="14"/>
      <c r="DY81" s="14"/>
      <c r="DZ81" s="14"/>
      <c r="EA81" s="14"/>
      <c r="EB81" s="14"/>
      <c r="EC81" s="14"/>
      <c r="ED81" s="14"/>
      <c r="EE81" s="14"/>
      <c r="EF81" s="14"/>
      <c r="EG81" s="14"/>
      <c r="EH81" s="14"/>
      <c r="EI81" s="14"/>
      <c r="EJ81" s="14"/>
      <c r="EK81" s="14"/>
      <c r="EL81" s="14"/>
      <c r="EM81" s="14"/>
      <c r="EN81" s="14"/>
      <c r="EO81" s="14"/>
      <c r="EP81" s="14"/>
      <c r="EQ81" s="14"/>
      <c r="ER81" s="14"/>
      <c r="ES81" s="14"/>
      <c r="ET81" s="14"/>
      <c r="EU81" s="14"/>
      <c r="EV81" s="14"/>
      <c r="EW81" s="14"/>
      <c r="EX81" s="14"/>
      <c r="EY81" s="14"/>
      <c r="EZ81" s="14"/>
      <c r="FA81" s="14"/>
      <c r="FB81" s="14"/>
      <c r="FC81" s="14"/>
      <c r="FD81" s="14"/>
      <c r="FE81" s="14"/>
      <c r="FF81" s="14"/>
      <c r="FG81" s="14"/>
      <c r="FH81" s="14"/>
      <c r="FI81" s="14"/>
      <c r="FJ81" s="14"/>
      <c r="FK81" s="14"/>
      <c r="FL81" s="14"/>
      <c r="FM81" s="14"/>
      <c r="FN81" s="14"/>
      <c r="FO81" s="14"/>
      <c r="FP81" s="14"/>
      <c r="FQ81" s="14"/>
      <c r="FR81" s="14"/>
      <c r="FS81" s="14"/>
      <c r="FT81" s="14"/>
      <c r="FU81" s="14"/>
      <c r="FV81" s="14"/>
      <c r="FW81" s="14"/>
      <c r="FX81" s="14"/>
      <c r="FY81" s="14"/>
      <c r="FZ81" s="14"/>
      <c r="GA81" s="14"/>
      <c r="GB81" s="14"/>
      <c r="GC81" s="14"/>
      <c r="GD81" s="14"/>
      <c r="GE81" s="14"/>
      <c r="GF81" s="14"/>
      <c r="GG81" s="14"/>
      <c r="GH81" s="14"/>
      <c r="GI81" s="14"/>
      <c r="GJ81" s="14"/>
      <c r="GK81" s="14"/>
      <c r="GL81" s="14"/>
      <c r="GM81" s="14"/>
      <c r="GN81" s="14"/>
      <c r="GO81" s="14"/>
      <c r="GP81" s="14"/>
      <c r="GQ81" s="14"/>
      <c r="GR81" s="14"/>
      <c r="GS81" s="14"/>
      <c r="GT81" s="14"/>
      <c r="GU81" s="14"/>
      <c r="GV81" s="14"/>
      <c r="GW81" s="14"/>
      <c r="GX81" s="14"/>
      <c r="GY81" s="14"/>
      <c r="GZ81" s="14"/>
      <c r="HA81" s="14"/>
      <c r="HB81" s="14"/>
      <c r="HC81" s="14"/>
      <c r="HD81" s="14"/>
      <c r="HE81" s="14"/>
      <c r="HF81" s="14"/>
      <c r="HG81" s="14"/>
      <c r="HH81" s="14"/>
      <c r="HI81" s="14"/>
      <c r="HJ81" s="14"/>
      <c r="HK81" s="14"/>
      <c r="HL81" s="14"/>
      <c r="HM81" s="14"/>
      <c r="HN81" s="14"/>
      <c r="HO81" s="14"/>
      <c r="HP81" s="14"/>
      <c r="HQ81" s="14"/>
      <c r="HR81" s="14"/>
      <c r="HS81" s="14"/>
      <c r="HT81" s="14"/>
      <c r="HU81" s="14"/>
      <c r="HV81" s="14"/>
      <c r="HW81" s="14"/>
      <c r="HX81" s="14"/>
      <c r="HY81" s="14"/>
      <c r="HZ81" s="14"/>
      <c r="IA81" s="14"/>
      <c r="IB81" s="14"/>
      <c r="IC81" s="14"/>
      <c r="ID81" s="14"/>
      <c r="IE81" s="14"/>
      <c r="IF81" s="14"/>
    </row>
    <row r="82" spans="1:240" s="15" customFormat="1" ht="35.25" customHeight="1" x14ac:dyDescent="0.2">
      <c r="A82" s="631"/>
      <c r="B82" s="634"/>
      <c r="C82" s="567"/>
      <c r="D82" s="570"/>
      <c r="E82" s="829"/>
      <c r="F82" s="280" t="s">
        <v>189</v>
      </c>
      <c r="G82" s="281"/>
      <c r="H82" s="282"/>
      <c r="I82" s="283"/>
      <c r="J82" s="285"/>
      <c r="K82" s="285"/>
      <c r="L82" s="872"/>
      <c r="M82" s="874"/>
      <c r="N82" s="870"/>
      <c r="O82" s="870"/>
      <c r="P82" s="36"/>
      <c r="Q82" s="14"/>
      <c r="R82" s="14"/>
      <c r="S82" s="14"/>
      <c r="T82" s="14"/>
      <c r="U82" s="14"/>
      <c r="V82" s="14"/>
      <c r="W82" s="14"/>
      <c r="X82" s="14"/>
      <c r="Y82" s="14"/>
      <c r="Z82" s="14"/>
      <c r="AA82" s="14"/>
      <c r="AB82" s="14"/>
      <c r="AC82" s="14"/>
      <c r="AD82" s="14"/>
      <c r="AE82" s="14"/>
      <c r="AF82" s="14"/>
      <c r="AG82" s="14"/>
      <c r="AH82" s="14"/>
      <c r="AI82" s="14"/>
      <c r="AJ82" s="14"/>
      <c r="AK82" s="14"/>
      <c r="AL82" s="14"/>
      <c r="AM82" s="14"/>
      <c r="AN82" s="14"/>
      <c r="AO82" s="14"/>
      <c r="AP82" s="14"/>
      <c r="AQ82" s="14"/>
      <c r="AR82" s="14"/>
      <c r="AS82" s="14"/>
      <c r="AT82" s="14"/>
      <c r="AU82" s="14"/>
      <c r="AV82" s="14"/>
      <c r="AW82" s="14"/>
      <c r="AX82" s="14"/>
      <c r="AY82" s="14"/>
      <c r="AZ82" s="14"/>
      <c r="BA82" s="14"/>
      <c r="BB82" s="14"/>
      <c r="BC82" s="14"/>
      <c r="BD82" s="14"/>
      <c r="BE82" s="14"/>
      <c r="BF82" s="14"/>
      <c r="BG82" s="14"/>
      <c r="BH82" s="14"/>
      <c r="BI82" s="14"/>
      <c r="BJ82" s="14"/>
      <c r="BK82" s="14"/>
      <c r="BL82" s="14"/>
      <c r="BM82" s="14"/>
      <c r="BN82" s="14"/>
      <c r="BO82" s="14"/>
      <c r="BP82" s="14"/>
      <c r="BQ82" s="14"/>
      <c r="BR82" s="14"/>
      <c r="BS82" s="14"/>
      <c r="BT82" s="14"/>
      <c r="BU82" s="14"/>
      <c r="BV82" s="14"/>
      <c r="BW82" s="14"/>
      <c r="BX82" s="14"/>
      <c r="BY82" s="14"/>
      <c r="BZ82" s="14"/>
      <c r="CA82" s="14"/>
      <c r="CB82" s="14"/>
      <c r="CC82" s="14"/>
      <c r="CD82" s="14"/>
      <c r="CE82" s="14"/>
      <c r="CF82" s="14"/>
      <c r="CG82" s="14"/>
      <c r="CH82" s="14"/>
      <c r="CI82" s="14"/>
      <c r="CJ82" s="14"/>
      <c r="CK82" s="14"/>
      <c r="CL82" s="14"/>
      <c r="CM82" s="14"/>
      <c r="CN82" s="14"/>
      <c r="CO82" s="14"/>
      <c r="CP82" s="14"/>
      <c r="CQ82" s="14"/>
      <c r="CR82" s="14"/>
      <c r="CS82" s="14"/>
      <c r="CT82" s="14"/>
      <c r="CU82" s="14"/>
      <c r="CV82" s="14"/>
      <c r="CW82" s="14"/>
      <c r="CX82" s="14"/>
      <c r="CY82" s="14"/>
      <c r="CZ82" s="14"/>
      <c r="DA82" s="14"/>
      <c r="DB82" s="14"/>
      <c r="DC82" s="14"/>
      <c r="DD82" s="14"/>
      <c r="DE82" s="14"/>
      <c r="DF82" s="14"/>
      <c r="DG82" s="14"/>
      <c r="DH82" s="14"/>
      <c r="DI82" s="14"/>
      <c r="DJ82" s="14"/>
      <c r="DK82" s="14"/>
      <c r="DL82" s="14"/>
      <c r="DM82" s="14"/>
      <c r="DN82" s="14"/>
      <c r="DO82" s="14"/>
      <c r="DP82" s="14"/>
      <c r="DQ82" s="14"/>
      <c r="DR82" s="14"/>
      <c r="DS82" s="14"/>
      <c r="DT82" s="14"/>
      <c r="DU82" s="14"/>
      <c r="DV82" s="14"/>
      <c r="DW82" s="14"/>
      <c r="DX82" s="14"/>
      <c r="DY82" s="14"/>
      <c r="DZ82" s="14"/>
      <c r="EA82" s="14"/>
      <c r="EB82" s="14"/>
      <c r="EC82" s="14"/>
      <c r="ED82" s="14"/>
      <c r="EE82" s="14"/>
      <c r="EF82" s="14"/>
      <c r="EG82" s="14"/>
      <c r="EH82" s="14"/>
      <c r="EI82" s="14"/>
      <c r="EJ82" s="14"/>
      <c r="EK82" s="14"/>
      <c r="EL82" s="14"/>
      <c r="EM82" s="14"/>
      <c r="EN82" s="14"/>
      <c r="EO82" s="14"/>
      <c r="EP82" s="14"/>
      <c r="EQ82" s="14"/>
      <c r="ER82" s="14"/>
      <c r="ES82" s="14"/>
      <c r="ET82" s="14"/>
      <c r="EU82" s="14"/>
      <c r="EV82" s="14"/>
      <c r="EW82" s="14"/>
      <c r="EX82" s="14"/>
      <c r="EY82" s="14"/>
      <c r="EZ82" s="14"/>
      <c r="FA82" s="14"/>
      <c r="FB82" s="14"/>
      <c r="FC82" s="14"/>
      <c r="FD82" s="14"/>
      <c r="FE82" s="14"/>
      <c r="FF82" s="14"/>
      <c r="FG82" s="14"/>
      <c r="FH82" s="14"/>
      <c r="FI82" s="14"/>
      <c r="FJ82" s="14"/>
      <c r="FK82" s="14"/>
      <c r="FL82" s="14"/>
      <c r="FM82" s="14"/>
      <c r="FN82" s="14"/>
      <c r="FO82" s="14"/>
      <c r="FP82" s="14"/>
      <c r="FQ82" s="14"/>
      <c r="FR82" s="14"/>
      <c r="FS82" s="14"/>
      <c r="FT82" s="14"/>
      <c r="FU82" s="14"/>
      <c r="FV82" s="14"/>
      <c r="FW82" s="14"/>
      <c r="FX82" s="14"/>
      <c r="FY82" s="14"/>
      <c r="FZ82" s="14"/>
      <c r="GA82" s="14"/>
      <c r="GB82" s="14"/>
      <c r="GC82" s="14"/>
      <c r="GD82" s="14"/>
      <c r="GE82" s="14"/>
      <c r="GF82" s="14"/>
      <c r="GG82" s="14"/>
      <c r="GH82" s="14"/>
      <c r="GI82" s="14"/>
      <c r="GJ82" s="14"/>
      <c r="GK82" s="14"/>
      <c r="GL82" s="14"/>
      <c r="GM82" s="14"/>
      <c r="GN82" s="14"/>
      <c r="GO82" s="14"/>
      <c r="GP82" s="14"/>
      <c r="GQ82" s="14"/>
      <c r="GR82" s="14"/>
      <c r="GS82" s="14"/>
      <c r="GT82" s="14"/>
      <c r="GU82" s="14"/>
      <c r="GV82" s="14"/>
      <c r="GW82" s="14"/>
      <c r="GX82" s="14"/>
      <c r="GY82" s="14"/>
      <c r="GZ82" s="14"/>
      <c r="HA82" s="14"/>
      <c r="HB82" s="14"/>
      <c r="HC82" s="14"/>
      <c r="HD82" s="14"/>
      <c r="HE82" s="14"/>
      <c r="HF82" s="14"/>
      <c r="HG82" s="14"/>
      <c r="HH82" s="14"/>
      <c r="HI82" s="14"/>
      <c r="HJ82" s="14"/>
      <c r="HK82" s="14"/>
      <c r="HL82" s="14"/>
      <c r="HM82" s="14"/>
      <c r="HN82" s="14"/>
      <c r="HO82" s="14"/>
      <c r="HP82" s="14"/>
      <c r="HQ82" s="14"/>
      <c r="HR82" s="14"/>
      <c r="HS82" s="14"/>
      <c r="HT82" s="14"/>
      <c r="HU82" s="14"/>
      <c r="HV82" s="14"/>
      <c r="HW82" s="14"/>
      <c r="HX82" s="14"/>
      <c r="HY82" s="14"/>
      <c r="HZ82" s="14"/>
      <c r="IA82" s="14"/>
      <c r="IB82" s="14"/>
      <c r="IC82" s="14"/>
      <c r="ID82" s="14"/>
      <c r="IE82" s="14"/>
      <c r="IF82" s="14"/>
    </row>
    <row r="83" spans="1:240" s="15" customFormat="1" ht="25.5" customHeight="1" x14ac:dyDescent="0.2">
      <c r="A83" s="632"/>
      <c r="B83" s="635"/>
      <c r="C83" s="568"/>
      <c r="D83" s="571"/>
      <c r="E83" s="831"/>
      <c r="F83" s="286" t="s">
        <v>43</v>
      </c>
      <c r="G83" s="287">
        <f>SUM(G81:G82)</f>
        <v>0</v>
      </c>
      <c r="H83" s="287">
        <f>SUM(H81:H82)</f>
        <v>0</v>
      </c>
      <c r="I83" s="287">
        <f t="shared" ref="I83:K83" si="12">SUM(I81:I82)</f>
        <v>0</v>
      </c>
      <c r="J83" s="287">
        <f t="shared" si="12"/>
        <v>300</v>
      </c>
      <c r="K83" s="287">
        <f t="shared" si="12"/>
        <v>300</v>
      </c>
      <c r="L83" s="371"/>
      <c r="M83" s="371"/>
      <c r="N83" s="371"/>
      <c r="O83" s="372"/>
      <c r="P83" s="36"/>
      <c r="Q83" s="14"/>
      <c r="R83" s="14"/>
      <c r="S83" s="14"/>
      <c r="T83" s="14"/>
      <c r="U83" s="14"/>
      <c r="V83" s="14"/>
      <c r="W83" s="14"/>
      <c r="X83" s="14"/>
      <c r="Y83" s="14"/>
      <c r="Z83" s="14"/>
      <c r="AA83" s="14"/>
      <c r="AB83" s="14"/>
      <c r="AC83" s="14"/>
      <c r="AD83" s="14"/>
      <c r="AE83" s="14"/>
      <c r="AF83" s="14"/>
      <c r="AG83" s="14"/>
      <c r="AH83" s="14"/>
      <c r="AI83" s="14"/>
      <c r="AJ83" s="14"/>
      <c r="AK83" s="14"/>
      <c r="AL83" s="14"/>
      <c r="AM83" s="14"/>
      <c r="AN83" s="14"/>
      <c r="AO83" s="14"/>
      <c r="AP83" s="14"/>
      <c r="AQ83" s="14"/>
      <c r="AR83" s="14"/>
      <c r="AS83" s="14"/>
      <c r="AT83" s="14"/>
      <c r="AU83" s="14"/>
      <c r="AV83" s="14"/>
      <c r="AW83" s="14"/>
      <c r="AX83" s="14"/>
      <c r="AY83" s="14"/>
      <c r="AZ83" s="14"/>
      <c r="BA83" s="14"/>
      <c r="BB83" s="14"/>
      <c r="BC83" s="14"/>
      <c r="BD83" s="14"/>
      <c r="BE83" s="14"/>
      <c r="BF83" s="14"/>
      <c r="BG83" s="14"/>
      <c r="BH83" s="14"/>
      <c r="BI83" s="14"/>
      <c r="BJ83" s="14"/>
      <c r="BK83" s="14"/>
      <c r="BL83" s="14"/>
      <c r="BM83" s="14"/>
      <c r="BN83" s="14"/>
      <c r="BO83" s="14"/>
      <c r="BP83" s="14"/>
      <c r="BQ83" s="14"/>
      <c r="BR83" s="14"/>
      <c r="BS83" s="14"/>
      <c r="BT83" s="14"/>
      <c r="BU83" s="14"/>
      <c r="BV83" s="14"/>
      <c r="BW83" s="14"/>
      <c r="BX83" s="14"/>
      <c r="BY83" s="14"/>
      <c r="BZ83" s="14"/>
      <c r="CA83" s="14"/>
      <c r="CB83" s="14"/>
      <c r="CC83" s="14"/>
      <c r="CD83" s="14"/>
      <c r="CE83" s="14"/>
      <c r="CF83" s="14"/>
      <c r="CG83" s="14"/>
      <c r="CH83" s="14"/>
      <c r="CI83" s="14"/>
      <c r="CJ83" s="14"/>
      <c r="CK83" s="14"/>
      <c r="CL83" s="14"/>
      <c r="CM83" s="14"/>
      <c r="CN83" s="14"/>
      <c r="CO83" s="14"/>
      <c r="CP83" s="14"/>
      <c r="CQ83" s="14"/>
      <c r="CR83" s="14"/>
      <c r="CS83" s="14"/>
      <c r="CT83" s="14"/>
      <c r="CU83" s="14"/>
      <c r="CV83" s="14"/>
      <c r="CW83" s="14"/>
      <c r="CX83" s="14"/>
      <c r="CY83" s="14"/>
      <c r="CZ83" s="14"/>
      <c r="DA83" s="14"/>
      <c r="DB83" s="14"/>
      <c r="DC83" s="14"/>
      <c r="DD83" s="14"/>
      <c r="DE83" s="14"/>
      <c r="DF83" s="14"/>
      <c r="DG83" s="14"/>
      <c r="DH83" s="14"/>
      <c r="DI83" s="14"/>
      <c r="DJ83" s="14"/>
      <c r="DK83" s="14"/>
      <c r="DL83" s="14"/>
      <c r="DM83" s="14"/>
      <c r="DN83" s="14"/>
      <c r="DO83" s="14"/>
      <c r="DP83" s="14"/>
      <c r="DQ83" s="14"/>
      <c r="DR83" s="14"/>
      <c r="DS83" s="14"/>
      <c r="DT83" s="14"/>
      <c r="DU83" s="14"/>
      <c r="DV83" s="14"/>
      <c r="DW83" s="14"/>
      <c r="DX83" s="14"/>
      <c r="DY83" s="14"/>
      <c r="DZ83" s="14"/>
      <c r="EA83" s="14"/>
      <c r="EB83" s="14"/>
      <c r="EC83" s="14"/>
      <c r="ED83" s="14"/>
      <c r="EE83" s="14"/>
      <c r="EF83" s="14"/>
      <c r="EG83" s="14"/>
      <c r="EH83" s="14"/>
      <c r="EI83" s="14"/>
      <c r="EJ83" s="14"/>
      <c r="EK83" s="14"/>
      <c r="EL83" s="14"/>
      <c r="EM83" s="14"/>
      <c r="EN83" s="14"/>
      <c r="EO83" s="14"/>
      <c r="EP83" s="14"/>
      <c r="EQ83" s="14"/>
      <c r="ER83" s="14"/>
      <c r="ES83" s="14"/>
      <c r="ET83" s="14"/>
      <c r="EU83" s="14"/>
      <c r="EV83" s="14"/>
      <c r="EW83" s="14"/>
      <c r="EX83" s="14"/>
      <c r="EY83" s="14"/>
      <c r="EZ83" s="14"/>
      <c r="FA83" s="14"/>
      <c r="FB83" s="14"/>
      <c r="FC83" s="14"/>
      <c r="FD83" s="14"/>
      <c r="FE83" s="14"/>
      <c r="FF83" s="14"/>
      <c r="FG83" s="14"/>
      <c r="FH83" s="14"/>
      <c r="FI83" s="14"/>
      <c r="FJ83" s="14"/>
      <c r="FK83" s="14"/>
      <c r="FL83" s="14"/>
      <c r="FM83" s="14"/>
      <c r="FN83" s="14"/>
      <c r="FO83" s="14"/>
      <c r="FP83" s="14"/>
      <c r="FQ83" s="14"/>
      <c r="FR83" s="14"/>
      <c r="FS83" s="14"/>
      <c r="FT83" s="14"/>
      <c r="FU83" s="14"/>
      <c r="FV83" s="14"/>
      <c r="FW83" s="14"/>
      <c r="FX83" s="14"/>
      <c r="FY83" s="14"/>
      <c r="FZ83" s="14"/>
      <c r="GA83" s="14"/>
      <c r="GB83" s="14"/>
      <c r="GC83" s="14"/>
      <c r="GD83" s="14"/>
      <c r="GE83" s="14"/>
      <c r="GF83" s="14"/>
      <c r="GG83" s="14"/>
      <c r="GH83" s="14"/>
      <c r="GI83" s="14"/>
      <c r="GJ83" s="14"/>
      <c r="GK83" s="14"/>
      <c r="GL83" s="14"/>
      <c r="GM83" s="14"/>
      <c r="GN83" s="14"/>
      <c r="GO83" s="14"/>
      <c r="GP83" s="14"/>
      <c r="GQ83" s="14"/>
      <c r="GR83" s="14"/>
      <c r="GS83" s="14"/>
      <c r="GT83" s="14"/>
      <c r="GU83" s="14"/>
      <c r="GV83" s="14"/>
      <c r="GW83" s="14"/>
      <c r="GX83" s="14"/>
      <c r="GY83" s="14"/>
      <c r="GZ83" s="14"/>
      <c r="HA83" s="14"/>
      <c r="HB83" s="14"/>
      <c r="HC83" s="14"/>
      <c r="HD83" s="14"/>
      <c r="HE83" s="14"/>
      <c r="HF83" s="14"/>
      <c r="HG83" s="14"/>
      <c r="HH83" s="14"/>
      <c r="HI83" s="14"/>
      <c r="HJ83" s="14"/>
      <c r="HK83" s="14"/>
      <c r="HL83" s="14"/>
      <c r="HM83" s="14"/>
      <c r="HN83" s="14"/>
      <c r="HO83" s="14"/>
      <c r="HP83" s="14"/>
      <c r="HQ83" s="14"/>
      <c r="HR83" s="14"/>
      <c r="HS83" s="14"/>
      <c r="HT83" s="14"/>
      <c r="HU83" s="14"/>
      <c r="HV83" s="14"/>
      <c r="HW83" s="14"/>
      <c r="HX83" s="14"/>
      <c r="HY83" s="14"/>
      <c r="HZ83" s="14"/>
      <c r="IA83" s="14"/>
      <c r="IB83" s="14"/>
      <c r="IC83" s="14"/>
      <c r="ID83" s="14"/>
      <c r="IE83" s="14"/>
      <c r="IF83" s="14"/>
    </row>
    <row r="84" spans="1:240" s="15" customFormat="1" ht="25.5" customHeight="1" x14ac:dyDescent="0.2">
      <c r="A84" s="456" t="s">
        <v>6</v>
      </c>
      <c r="B84" s="611" t="s">
        <v>8</v>
      </c>
      <c r="C84" s="572" t="s">
        <v>157</v>
      </c>
      <c r="D84" s="544" t="s">
        <v>163</v>
      </c>
      <c r="E84" s="855" t="s">
        <v>172</v>
      </c>
      <c r="F84" s="288" t="s">
        <v>190</v>
      </c>
      <c r="G84" s="289"/>
      <c r="H84" s="289"/>
      <c r="I84" s="217"/>
      <c r="J84" s="284">
        <v>180</v>
      </c>
      <c r="K84" s="284"/>
      <c r="L84" s="881" t="s">
        <v>165</v>
      </c>
      <c r="M84" s="867">
        <v>2</v>
      </c>
      <c r="N84" s="865"/>
      <c r="O84" s="865"/>
      <c r="P84" s="36"/>
      <c r="Q84" s="14"/>
      <c r="R84" s="14"/>
      <c r="S84" s="14"/>
      <c r="T84" s="14"/>
      <c r="U84" s="14"/>
      <c r="V84" s="14"/>
      <c r="W84" s="14"/>
      <c r="X84" s="14"/>
      <c r="Y84" s="14"/>
      <c r="Z84" s="14"/>
      <c r="AA84" s="14"/>
      <c r="AB84" s="14"/>
      <c r="AC84" s="14"/>
      <c r="AD84" s="14"/>
      <c r="AE84" s="14"/>
      <c r="AF84" s="14"/>
      <c r="AG84" s="14"/>
      <c r="AH84" s="14"/>
      <c r="AI84" s="14"/>
      <c r="AJ84" s="14"/>
      <c r="AK84" s="14"/>
      <c r="AL84" s="14"/>
      <c r="AM84" s="14"/>
      <c r="AN84" s="14"/>
      <c r="AO84" s="14"/>
      <c r="AP84" s="14"/>
      <c r="AQ84" s="14"/>
      <c r="AR84" s="14"/>
      <c r="AS84" s="14"/>
      <c r="AT84" s="14"/>
      <c r="AU84" s="14"/>
      <c r="AV84" s="14"/>
      <c r="AW84" s="14"/>
      <c r="AX84" s="14"/>
      <c r="AY84" s="14"/>
      <c r="AZ84" s="14"/>
      <c r="BA84" s="14"/>
      <c r="BB84" s="14"/>
      <c r="BC84" s="14"/>
      <c r="BD84" s="14"/>
      <c r="BE84" s="14"/>
      <c r="BF84" s="14"/>
      <c r="BG84" s="14"/>
      <c r="BH84" s="14"/>
      <c r="BI84" s="14"/>
      <c r="BJ84" s="14"/>
      <c r="BK84" s="14"/>
      <c r="BL84" s="14"/>
      <c r="BM84" s="14"/>
      <c r="BN84" s="14"/>
      <c r="BO84" s="14"/>
      <c r="BP84" s="14"/>
      <c r="BQ84" s="14"/>
      <c r="BR84" s="14"/>
      <c r="BS84" s="14"/>
      <c r="BT84" s="14"/>
      <c r="BU84" s="14"/>
      <c r="BV84" s="14"/>
      <c r="BW84" s="14"/>
      <c r="BX84" s="14"/>
      <c r="BY84" s="14"/>
      <c r="BZ84" s="14"/>
      <c r="CA84" s="14"/>
      <c r="CB84" s="14"/>
      <c r="CC84" s="14"/>
      <c r="CD84" s="14"/>
      <c r="CE84" s="14"/>
      <c r="CF84" s="14"/>
      <c r="CG84" s="14"/>
      <c r="CH84" s="14"/>
      <c r="CI84" s="14"/>
      <c r="CJ84" s="14"/>
      <c r="CK84" s="14"/>
      <c r="CL84" s="14"/>
      <c r="CM84" s="14"/>
      <c r="CN84" s="14"/>
      <c r="CO84" s="14"/>
      <c r="CP84" s="14"/>
      <c r="CQ84" s="14"/>
      <c r="CR84" s="14"/>
      <c r="CS84" s="14"/>
      <c r="CT84" s="14"/>
      <c r="CU84" s="14"/>
      <c r="CV84" s="14"/>
      <c r="CW84" s="14"/>
      <c r="CX84" s="14"/>
      <c r="CY84" s="14"/>
      <c r="CZ84" s="14"/>
      <c r="DA84" s="14"/>
      <c r="DB84" s="14"/>
      <c r="DC84" s="14"/>
      <c r="DD84" s="14"/>
      <c r="DE84" s="14"/>
      <c r="DF84" s="14"/>
      <c r="DG84" s="14"/>
      <c r="DH84" s="14"/>
      <c r="DI84" s="14"/>
      <c r="DJ84" s="14"/>
      <c r="DK84" s="14"/>
      <c r="DL84" s="14"/>
      <c r="DM84" s="14"/>
      <c r="DN84" s="14"/>
      <c r="DO84" s="14"/>
      <c r="DP84" s="14"/>
      <c r="DQ84" s="14"/>
      <c r="DR84" s="14"/>
      <c r="DS84" s="14"/>
      <c r="DT84" s="14"/>
      <c r="DU84" s="14"/>
      <c r="DV84" s="14"/>
      <c r="DW84" s="14"/>
      <c r="DX84" s="14"/>
      <c r="DY84" s="14"/>
      <c r="DZ84" s="14"/>
      <c r="EA84" s="14"/>
      <c r="EB84" s="14"/>
      <c r="EC84" s="14"/>
      <c r="ED84" s="14"/>
      <c r="EE84" s="14"/>
      <c r="EF84" s="14"/>
      <c r="EG84" s="14"/>
      <c r="EH84" s="14"/>
      <c r="EI84" s="14"/>
      <c r="EJ84" s="14"/>
      <c r="EK84" s="14"/>
      <c r="EL84" s="14"/>
      <c r="EM84" s="14"/>
      <c r="EN84" s="14"/>
      <c r="EO84" s="14"/>
      <c r="EP84" s="14"/>
      <c r="EQ84" s="14"/>
      <c r="ER84" s="14"/>
      <c r="ES84" s="14"/>
      <c r="ET84" s="14"/>
      <c r="EU84" s="14"/>
      <c r="EV84" s="14"/>
      <c r="EW84" s="14"/>
      <c r="EX84" s="14"/>
      <c r="EY84" s="14"/>
      <c r="EZ84" s="14"/>
      <c r="FA84" s="14"/>
      <c r="FB84" s="14"/>
      <c r="FC84" s="14"/>
      <c r="FD84" s="14"/>
      <c r="FE84" s="14"/>
      <c r="FF84" s="14"/>
      <c r="FG84" s="14"/>
      <c r="FH84" s="14"/>
      <c r="FI84" s="14"/>
      <c r="FJ84" s="14"/>
      <c r="FK84" s="14"/>
      <c r="FL84" s="14"/>
      <c r="FM84" s="14"/>
      <c r="FN84" s="14"/>
      <c r="FO84" s="14"/>
      <c r="FP84" s="14"/>
      <c r="FQ84" s="14"/>
      <c r="FR84" s="14"/>
      <c r="FS84" s="14"/>
      <c r="FT84" s="14"/>
      <c r="FU84" s="14"/>
      <c r="FV84" s="14"/>
      <c r="FW84" s="14"/>
      <c r="FX84" s="14"/>
      <c r="FY84" s="14"/>
      <c r="FZ84" s="14"/>
      <c r="GA84" s="14"/>
      <c r="GB84" s="14"/>
      <c r="GC84" s="14"/>
      <c r="GD84" s="14"/>
      <c r="GE84" s="14"/>
      <c r="GF84" s="14"/>
      <c r="GG84" s="14"/>
      <c r="GH84" s="14"/>
      <c r="GI84" s="14"/>
      <c r="GJ84" s="14"/>
      <c r="GK84" s="14"/>
      <c r="GL84" s="14"/>
      <c r="GM84" s="14"/>
      <c r="GN84" s="14"/>
      <c r="GO84" s="14"/>
      <c r="GP84" s="14"/>
      <c r="GQ84" s="14"/>
      <c r="GR84" s="14"/>
      <c r="GS84" s="14"/>
      <c r="GT84" s="14"/>
      <c r="GU84" s="14"/>
      <c r="GV84" s="14"/>
      <c r="GW84" s="14"/>
      <c r="GX84" s="14"/>
      <c r="GY84" s="14"/>
      <c r="GZ84" s="14"/>
      <c r="HA84" s="14"/>
      <c r="HB84" s="14"/>
      <c r="HC84" s="14"/>
      <c r="HD84" s="14"/>
      <c r="HE84" s="14"/>
      <c r="HF84" s="14"/>
      <c r="HG84" s="14"/>
      <c r="HH84" s="14"/>
      <c r="HI84" s="14"/>
      <c r="HJ84" s="14"/>
      <c r="HK84" s="14"/>
      <c r="HL84" s="14"/>
      <c r="HM84" s="14"/>
      <c r="HN84" s="14"/>
      <c r="HO84" s="14"/>
      <c r="HP84" s="14"/>
      <c r="HQ84" s="14"/>
      <c r="HR84" s="14"/>
      <c r="HS84" s="14"/>
      <c r="HT84" s="14"/>
      <c r="HU84" s="14"/>
      <c r="HV84" s="14"/>
      <c r="HW84" s="14"/>
      <c r="HX84" s="14"/>
      <c r="HY84" s="14"/>
      <c r="HZ84" s="14"/>
      <c r="IA84" s="14"/>
      <c r="IB84" s="14"/>
      <c r="IC84" s="14"/>
      <c r="ID84" s="14"/>
      <c r="IE84" s="14"/>
      <c r="IF84" s="14"/>
    </row>
    <row r="85" spans="1:240" s="13" customFormat="1" ht="21" customHeight="1" x14ac:dyDescent="0.2">
      <c r="A85" s="456"/>
      <c r="B85" s="611"/>
      <c r="C85" s="572"/>
      <c r="D85" s="544"/>
      <c r="E85" s="855"/>
      <c r="F85" s="290" t="s">
        <v>205</v>
      </c>
      <c r="G85" s="285"/>
      <c r="H85" s="285">
        <v>351.6</v>
      </c>
      <c r="I85" s="291"/>
      <c r="J85" s="233"/>
      <c r="K85" s="233">
        <v>351.6</v>
      </c>
      <c r="L85" s="872"/>
      <c r="M85" s="868"/>
      <c r="N85" s="866"/>
      <c r="O85" s="866"/>
      <c r="P85" s="70"/>
    </row>
    <row r="86" spans="1:240" s="13" customFormat="1" ht="58.5" customHeight="1" x14ac:dyDescent="0.2">
      <c r="A86" s="456"/>
      <c r="B86" s="611"/>
      <c r="C86" s="572"/>
      <c r="D86" s="544"/>
      <c r="E86" s="855"/>
      <c r="F86" s="290" t="s">
        <v>189</v>
      </c>
      <c r="G86" s="285"/>
      <c r="H86" s="285"/>
      <c r="I86" s="63"/>
      <c r="J86" s="285"/>
      <c r="K86" s="285"/>
      <c r="L86" s="385" t="s">
        <v>164</v>
      </c>
      <c r="M86" s="386"/>
      <c r="N86" s="387">
        <v>2</v>
      </c>
      <c r="O86" s="388"/>
      <c r="P86" s="70"/>
    </row>
    <row r="87" spans="1:240" s="13" customFormat="1" ht="21.75" customHeight="1" x14ac:dyDescent="0.2">
      <c r="A87" s="456"/>
      <c r="B87" s="611"/>
      <c r="C87" s="572"/>
      <c r="D87" s="544"/>
      <c r="E87" s="855"/>
      <c r="F87" s="292" t="s">
        <v>43</v>
      </c>
      <c r="G87" s="63">
        <f>SUM(G84:G86)</f>
        <v>0</v>
      </c>
      <c r="H87" s="63">
        <f>SUM(H84:H86)</f>
        <v>351.6</v>
      </c>
      <c r="I87" s="63">
        <f>SUM(I84:I86)</f>
        <v>0</v>
      </c>
      <c r="J87" s="63">
        <f t="shared" ref="J87:K87" si="13">SUM(J84:J86)</f>
        <v>180</v>
      </c>
      <c r="K87" s="63">
        <f t="shared" si="13"/>
        <v>351.6</v>
      </c>
      <c r="L87" s="875"/>
      <c r="M87" s="875"/>
      <c r="N87" s="875"/>
      <c r="O87" s="875"/>
      <c r="P87" s="70"/>
    </row>
    <row r="88" spans="1:240" s="13" customFormat="1" ht="56.25" customHeight="1" x14ac:dyDescent="0.2">
      <c r="A88" s="429" t="s">
        <v>6</v>
      </c>
      <c r="B88" s="432" t="s">
        <v>8</v>
      </c>
      <c r="C88" s="435" t="s">
        <v>158</v>
      </c>
      <c r="D88" s="438" t="s">
        <v>251</v>
      </c>
      <c r="E88" s="576" t="s">
        <v>174</v>
      </c>
      <c r="F88" s="293" t="s">
        <v>197</v>
      </c>
      <c r="G88" s="285"/>
      <c r="H88" s="233"/>
      <c r="I88" s="114">
        <v>101.1</v>
      </c>
      <c r="J88" s="146">
        <v>101.1</v>
      </c>
      <c r="K88" s="214">
        <v>101</v>
      </c>
      <c r="L88" s="881" t="s">
        <v>147</v>
      </c>
      <c r="M88" s="867">
        <v>6</v>
      </c>
      <c r="N88" s="867">
        <v>6</v>
      </c>
      <c r="O88" s="867">
        <v>6</v>
      </c>
      <c r="P88" s="70"/>
    </row>
    <row r="89" spans="1:240" s="13" customFormat="1" ht="41.25" customHeight="1" x14ac:dyDescent="0.2">
      <c r="A89" s="430"/>
      <c r="B89" s="433"/>
      <c r="C89" s="436"/>
      <c r="D89" s="439"/>
      <c r="E89" s="577"/>
      <c r="F89" s="293" t="s">
        <v>218</v>
      </c>
      <c r="G89" s="285"/>
      <c r="H89" s="233">
        <v>101.1</v>
      </c>
      <c r="I89" s="114"/>
      <c r="J89" s="146"/>
      <c r="K89" s="214"/>
      <c r="L89" s="872"/>
      <c r="M89" s="868"/>
      <c r="N89" s="868"/>
      <c r="O89" s="868"/>
      <c r="P89" s="70"/>
    </row>
    <row r="90" spans="1:240" s="13" customFormat="1" ht="81.75" customHeight="1" x14ac:dyDescent="0.2">
      <c r="A90" s="430"/>
      <c r="B90" s="433"/>
      <c r="C90" s="436"/>
      <c r="D90" s="439"/>
      <c r="E90" s="577"/>
      <c r="F90" s="290" t="s">
        <v>189</v>
      </c>
      <c r="G90" s="285"/>
      <c r="H90" s="233"/>
      <c r="I90" s="63"/>
      <c r="J90" s="285"/>
      <c r="K90" s="285"/>
      <c r="L90" s="389" t="s">
        <v>148</v>
      </c>
      <c r="M90" s="390">
        <v>1</v>
      </c>
      <c r="N90" s="390">
        <v>1</v>
      </c>
      <c r="O90" s="390">
        <v>1</v>
      </c>
      <c r="P90" s="70"/>
    </row>
    <row r="91" spans="1:240" s="13" customFormat="1" ht="23.25" customHeight="1" x14ac:dyDescent="0.2">
      <c r="A91" s="431"/>
      <c r="B91" s="434"/>
      <c r="C91" s="437"/>
      <c r="D91" s="440"/>
      <c r="E91" s="578"/>
      <c r="F91" s="292" t="s">
        <v>43</v>
      </c>
      <c r="G91" s="63">
        <f>SUM(G88:G90)</f>
        <v>0</v>
      </c>
      <c r="H91" s="63">
        <f>SUM(H88:H90)</f>
        <v>101.1</v>
      </c>
      <c r="I91" s="63">
        <f>SUM(I88:I90)</f>
        <v>101.1</v>
      </c>
      <c r="J91" s="63">
        <f t="shared" ref="J91:K91" si="14">SUM(J88:J90)</f>
        <v>101.1</v>
      </c>
      <c r="K91" s="63">
        <f t="shared" si="14"/>
        <v>101</v>
      </c>
      <c r="L91" s="860"/>
      <c r="M91" s="861"/>
      <c r="N91" s="861"/>
      <c r="O91" s="862"/>
      <c r="P91" s="70"/>
    </row>
    <row r="92" spans="1:240" s="13" customFormat="1" ht="22.5" customHeight="1" x14ac:dyDescent="0.2">
      <c r="A92" s="429" t="s">
        <v>6</v>
      </c>
      <c r="B92" s="432" t="s">
        <v>8</v>
      </c>
      <c r="C92" s="435" t="s">
        <v>159</v>
      </c>
      <c r="D92" s="438" t="s">
        <v>143</v>
      </c>
      <c r="E92" s="576" t="s">
        <v>176</v>
      </c>
      <c r="F92" s="290" t="s">
        <v>189</v>
      </c>
      <c r="G92" s="285"/>
      <c r="H92" s="285"/>
      <c r="I92" s="63"/>
      <c r="J92" s="285"/>
      <c r="K92" s="285"/>
      <c r="L92" s="881" t="s">
        <v>149</v>
      </c>
      <c r="M92" s="867">
        <v>1</v>
      </c>
      <c r="N92" s="890"/>
      <c r="O92" s="890"/>
      <c r="P92" s="70"/>
    </row>
    <row r="93" spans="1:240" s="13" customFormat="1" ht="23.25" customHeight="1" x14ac:dyDescent="0.2">
      <c r="A93" s="430"/>
      <c r="B93" s="433"/>
      <c r="C93" s="436"/>
      <c r="D93" s="439"/>
      <c r="E93" s="577"/>
      <c r="F93" s="290" t="s">
        <v>52</v>
      </c>
      <c r="G93" s="285"/>
      <c r="H93" s="285">
        <v>150</v>
      </c>
      <c r="I93" s="114">
        <v>150</v>
      </c>
      <c r="J93" s="285"/>
      <c r="K93" s="285"/>
      <c r="L93" s="872"/>
      <c r="M93" s="868"/>
      <c r="N93" s="892"/>
      <c r="O93" s="892"/>
      <c r="P93" s="70"/>
    </row>
    <row r="94" spans="1:240" s="13" customFormat="1" ht="21" customHeight="1" x14ac:dyDescent="0.2">
      <c r="A94" s="431"/>
      <c r="B94" s="434"/>
      <c r="C94" s="437"/>
      <c r="D94" s="440"/>
      <c r="E94" s="578"/>
      <c r="F94" s="294" t="s">
        <v>43</v>
      </c>
      <c r="G94" s="295">
        <f>SUM(G92:G93)</f>
        <v>0</v>
      </c>
      <c r="H94" s="295">
        <f>SUM(H92:H93)</f>
        <v>150</v>
      </c>
      <c r="I94" s="295">
        <f t="shared" ref="I94:K94" si="15">SUM(I92:I93)</f>
        <v>150</v>
      </c>
      <c r="J94" s="295">
        <f t="shared" si="15"/>
        <v>0</v>
      </c>
      <c r="K94" s="295">
        <f t="shared" si="15"/>
        <v>0</v>
      </c>
      <c r="L94" s="912"/>
      <c r="M94" s="913"/>
      <c r="N94" s="913"/>
      <c r="O94" s="914"/>
      <c r="P94" s="70"/>
    </row>
    <row r="95" spans="1:240" s="13" customFormat="1" ht="25.5" customHeight="1" x14ac:dyDescent="0.2">
      <c r="A95" s="429" t="s">
        <v>6</v>
      </c>
      <c r="B95" s="432" t="s">
        <v>8</v>
      </c>
      <c r="C95" s="435" t="s">
        <v>161</v>
      </c>
      <c r="D95" s="438" t="s">
        <v>144</v>
      </c>
      <c r="E95" s="576" t="s">
        <v>19</v>
      </c>
      <c r="F95" s="290" t="s">
        <v>189</v>
      </c>
      <c r="G95" s="285"/>
      <c r="H95" s="285"/>
      <c r="I95" s="63"/>
      <c r="J95" s="285"/>
      <c r="K95" s="285"/>
      <c r="L95" s="881" t="s">
        <v>168</v>
      </c>
      <c r="M95" s="915"/>
      <c r="N95" s="915"/>
      <c r="O95" s="867">
        <v>1</v>
      </c>
      <c r="P95" s="70"/>
    </row>
    <row r="96" spans="1:240" s="13" customFormat="1" ht="21" customHeight="1" x14ac:dyDescent="0.2">
      <c r="A96" s="430"/>
      <c r="B96" s="433"/>
      <c r="C96" s="436"/>
      <c r="D96" s="439"/>
      <c r="E96" s="577"/>
      <c r="F96" s="290" t="s">
        <v>190</v>
      </c>
      <c r="G96" s="285"/>
      <c r="H96" s="285"/>
      <c r="I96" s="114">
        <v>58</v>
      </c>
      <c r="J96" s="233">
        <v>500</v>
      </c>
      <c r="K96" s="233">
        <v>500</v>
      </c>
      <c r="L96" s="872"/>
      <c r="M96" s="916"/>
      <c r="N96" s="916"/>
      <c r="O96" s="868"/>
      <c r="P96" s="70"/>
    </row>
    <row r="97" spans="1:240" s="13" customFormat="1" ht="21" customHeight="1" x14ac:dyDescent="0.2">
      <c r="A97" s="431"/>
      <c r="B97" s="434"/>
      <c r="C97" s="437"/>
      <c r="D97" s="440"/>
      <c r="E97" s="578"/>
      <c r="F97" s="296" t="s">
        <v>43</v>
      </c>
      <c r="G97" s="63">
        <f>SUM(G95:G96)</f>
        <v>0</v>
      </c>
      <c r="H97" s="63">
        <f>SUM(H95:H96)</f>
        <v>0</v>
      </c>
      <c r="I97" s="63">
        <f>SUM(I95:I96)</f>
        <v>58</v>
      </c>
      <c r="J97" s="63">
        <f>SUM(J95:J96)</f>
        <v>500</v>
      </c>
      <c r="K97" s="63">
        <f>SUM(K95:K96)</f>
        <v>500</v>
      </c>
      <c r="L97" s="883"/>
      <c r="M97" s="884"/>
      <c r="N97" s="884"/>
      <c r="O97" s="885"/>
      <c r="P97" s="70"/>
    </row>
    <row r="98" spans="1:240" s="13" customFormat="1" ht="24" customHeight="1" x14ac:dyDescent="0.2">
      <c r="A98" s="429" t="s">
        <v>6</v>
      </c>
      <c r="B98" s="432" t="s">
        <v>8</v>
      </c>
      <c r="C98" s="435" t="s">
        <v>208</v>
      </c>
      <c r="D98" s="438" t="s">
        <v>250</v>
      </c>
      <c r="E98" s="576" t="s">
        <v>19</v>
      </c>
      <c r="F98" s="297" t="s">
        <v>189</v>
      </c>
      <c r="G98" s="298"/>
      <c r="H98" s="298"/>
      <c r="I98" s="114">
        <v>165.6</v>
      </c>
      <c r="J98" s="298"/>
      <c r="K98" s="298"/>
      <c r="L98" s="391" t="s">
        <v>209</v>
      </c>
      <c r="M98" s="380">
        <v>1</v>
      </c>
      <c r="N98" s="392"/>
      <c r="O98" s="392"/>
      <c r="P98" s="70"/>
    </row>
    <row r="99" spans="1:240" s="13" customFormat="1" ht="29.25" customHeight="1" x14ac:dyDescent="0.2">
      <c r="A99" s="575"/>
      <c r="B99" s="575"/>
      <c r="C99" s="575"/>
      <c r="D99" s="908"/>
      <c r="E99" s="894"/>
      <c r="F99" s="296" t="s">
        <v>43</v>
      </c>
      <c r="G99" s="63">
        <v>0</v>
      </c>
      <c r="H99" s="63">
        <v>0</v>
      </c>
      <c r="I99" s="63">
        <f>+I98</f>
        <v>165.6</v>
      </c>
      <c r="J99" s="63"/>
      <c r="K99" s="63"/>
      <c r="L99" s="299"/>
      <c r="M99" s="883"/>
      <c r="N99" s="884"/>
      <c r="O99" s="885"/>
      <c r="P99" s="70"/>
    </row>
    <row r="100" spans="1:240" s="13" customFormat="1" ht="29.25" customHeight="1" x14ac:dyDescent="0.2">
      <c r="A100" s="429" t="s">
        <v>6</v>
      </c>
      <c r="B100" s="432" t="s">
        <v>8</v>
      </c>
      <c r="C100" s="435" t="s">
        <v>233</v>
      </c>
      <c r="D100" s="438" t="s">
        <v>249</v>
      </c>
      <c r="E100" s="893"/>
      <c r="F100" s="300" t="s">
        <v>190</v>
      </c>
      <c r="G100" s="285"/>
      <c r="H100" s="285"/>
      <c r="I100" s="114">
        <v>327.8</v>
      </c>
      <c r="J100" s="285"/>
      <c r="K100" s="285"/>
      <c r="L100" s="886" t="s">
        <v>209</v>
      </c>
      <c r="M100" s="867">
        <v>4</v>
      </c>
      <c r="N100" s="890"/>
      <c r="O100" s="890"/>
      <c r="P100" s="70"/>
    </row>
    <row r="101" spans="1:240" s="13" customFormat="1" ht="29.25" customHeight="1" x14ac:dyDescent="0.2">
      <c r="A101" s="430"/>
      <c r="B101" s="433"/>
      <c r="C101" s="436"/>
      <c r="D101" s="439"/>
      <c r="E101" s="893"/>
      <c r="F101" s="300" t="s">
        <v>191</v>
      </c>
      <c r="G101" s="285"/>
      <c r="H101" s="285"/>
      <c r="I101" s="114">
        <v>3.9</v>
      </c>
      <c r="J101" s="285"/>
      <c r="K101" s="285"/>
      <c r="L101" s="887"/>
      <c r="M101" s="889"/>
      <c r="N101" s="891"/>
      <c r="O101" s="891"/>
      <c r="P101" s="70"/>
    </row>
    <row r="102" spans="1:240" s="13" customFormat="1" ht="29.25" customHeight="1" x14ac:dyDescent="0.2">
      <c r="A102" s="430"/>
      <c r="B102" s="433"/>
      <c r="C102" s="436"/>
      <c r="D102" s="439"/>
      <c r="E102" s="893"/>
      <c r="F102" s="300" t="s">
        <v>189</v>
      </c>
      <c r="G102" s="285"/>
      <c r="H102" s="285"/>
      <c r="I102" s="114">
        <v>67</v>
      </c>
      <c r="J102" s="285"/>
      <c r="K102" s="285"/>
      <c r="L102" s="887"/>
      <c r="M102" s="889"/>
      <c r="N102" s="891"/>
      <c r="O102" s="891"/>
      <c r="P102" s="70"/>
    </row>
    <row r="103" spans="1:240" s="13" customFormat="1" ht="29.25" customHeight="1" x14ac:dyDescent="0.2">
      <c r="A103" s="430"/>
      <c r="B103" s="433"/>
      <c r="C103" s="436"/>
      <c r="D103" s="439"/>
      <c r="E103" s="893"/>
      <c r="F103" s="300" t="s">
        <v>195</v>
      </c>
      <c r="G103" s="285"/>
      <c r="H103" s="285"/>
      <c r="I103" s="114">
        <v>0.7</v>
      </c>
      <c r="J103" s="285"/>
      <c r="K103" s="285"/>
      <c r="L103" s="888"/>
      <c r="M103" s="868"/>
      <c r="N103" s="892"/>
      <c r="O103" s="892"/>
      <c r="P103" s="70"/>
    </row>
    <row r="104" spans="1:240" s="13" customFormat="1" ht="29.25" customHeight="1" x14ac:dyDescent="0.2">
      <c r="A104" s="431"/>
      <c r="B104" s="434"/>
      <c r="C104" s="437"/>
      <c r="D104" s="440"/>
      <c r="E104" s="893"/>
      <c r="F104" s="301" t="s">
        <v>43</v>
      </c>
      <c r="G104" s="302">
        <f>SUM(G100:G103)</f>
        <v>0</v>
      </c>
      <c r="H104" s="302">
        <f>SUM(H100:H103)</f>
        <v>0</v>
      </c>
      <c r="I104" s="302">
        <f>SUM(I100:I103)</f>
        <v>399.4</v>
      </c>
      <c r="J104" s="302"/>
      <c r="K104" s="302"/>
      <c r="L104" s="883"/>
      <c r="M104" s="884"/>
      <c r="N104" s="884"/>
      <c r="O104" s="885"/>
      <c r="P104" s="70"/>
    </row>
    <row r="105" spans="1:240" s="15" customFormat="1" ht="16.5" customHeight="1" x14ac:dyDescent="0.2">
      <c r="A105" s="169" t="s">
        <v>6</v>
      </c>
      <c r="B105" s="170" t="s">
        <v>8</v>
      </c>
      <c r="C105" s="896" t="s">
        <v>45</v>
      </c>
      <c r="D105" s="897"/>
      <c r="E105" s="897"/>
      <c r="F105" s="898"/>
      <c r="G105" s="171">
        <f>SUM(G40+G44+G51+G57+G63+G66+G72+G74+G80+G83+G87+G91+G94+G97)</f>
        <v>4611.2</v>
      </c>
      <c r="H105" s="171">
        <f>SUM(H40+H44+H51+H57+H63+H66+H72+H74+H80+H83+H87+H91+H94+H97)</f>
        <v>6062.6000000000013</v>
      </c>
      <c r="I105" s="171">
        <f>SUM(I40+I44+I51+I57+I63+I66+I72+I74+I80+I83+I87+I91+I94+I97+I99+I104)</f>
        <v>6288.5</v>
      </c>
      <c r="J105" s="171">
        <f>SUM(J40+J44+J51+J57+J63+J66+J72+J74+J80+J83+J87+J91+J94+J97)</f>
        <v>5911.6</v>
      </c>
      <c r="K105" s="171">
        <f>SUM(K40+K44+K51+K57+K63+K66+K72+K74+K80+K83+K87+K91+K94+K97)</f>
        <v>6292.8000000000011</v>
      </c>
      <c r="L105" s="549"/>
      <c r="M105" s="550"/>
      <c r="N105" s="550"/>
      <c r="O105" s="551"/>
      <c r="P105" s="36"/>
      <c r="Q105" s="14"/>
      <c r="R105" s="14"/>
      <c r="S105" s="14"/>
      <c r="T105" s="14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F105" s="14"/>
      <c r="AG105" s="14"/>
      <c r="AH105" s="14"/>
      <c r="AI105" s="14"/>
      <c r="AJ105" s="14"/>
      <c r="AK105" s="14"/>
      <c r="AL105" s="14"/>
      <c r="AM105" s="14"/>
      <c r="AN105" s="14"/>
      <c r="AO105" s="14"/>
      <c r="AP105" s="14"/>
      <c r="AQ105" s="14"/>
      <c r="AR105" s="14"/>
      <c r="AS105" s="14"/>
      <c r="AT105" s="14"/>
      <c r="AU105" s="14"/>
      <c r="AV105" s="14"/>
      <c r="AW105" s="14"/>
      <c r="AX105" s="14"/>
      <c r="AY105" s="14"/>
      <c r="AZ105" s="14"/>
      <c r="BA105" s="14"/>
      <c r="BB105" s="14"/>
      <c r="BC105" s="14"/>
      <c r="BD105" s="14"/>
      <c r="BE105" s="14"/>
      <c r="BF105" s="14"/>
      <c r="BG105" s="14"/>
      <c r="BH105" s="14"/>
      <c r="BI105" s="14"/>
      <c r="BJ105" s="14"/>
      <c r="BK105" s="14"/>
      <c r="BL105" s="14"/>
      <c r="BM105" s="14"/>
      <c r="BN105" s="14"/>
      <c r="BO105" s="14"/>
      <c r="BP105" s="14"/>
      <c r="BQ105" s="14"/>
      <c r="BR105" s="14"/>
      <c r="BS105" s="14"/>
      <c r="BT105" s="14"/>
      <c r="BU105" s="14"/>
      <c r="BV105" s="14"/>
      <c r="BW105" s="14"/>
      <c r="BX105" s="14"/>
      <c r="BY105" s="14"/>
      <c r="BZ105" s="14"/>
      <c r="CA105" s="14"/>
      <c r="CB105" s="14"/>
      <c r="CC105" s="14"/>
      <c r="CD105" s="14"/>
      <c r="CE105" s="14"/>
      <c r="CF105" s="14"/>
      <c r="CG105" s="14"/>
      <c r="CH105" s="14"/>
      <c r="CI105" s="14"/>
      <c r="CJ105" s="14"/>
      <c r="CK105" s="14"/>
      <c r="CL105" s="14"/>
      <c r="CM105" s="14"/>
      <c r="CN105" s="14"/>
      <c r="CO105" s="14"/>
      <c r="CP105" s="14"/>
      <c r="CQ105" s="14"/>
      <c r="CR105" s="14"/>
      <c r="CS105" s="14"/>
      <c r="CT105" s="14"/>
      <c r="CU105" s="14"/>
      <c r="CV105" s="14"/>
      <c r="CW105" s="14"/>
      <c r="CX105" s="14"/>
      <c r="CY105" s="14"/>
      <c r="CZ105" s="14"/>
      <c r="DA105" s="14"/>
      <c r="DB105" s="14"/>
      <c r="DC105" s="14"/>
      <c r="DD105" s="14"/>
      <c r="DE105" s="14"/>
      <c r="DF105" s="14"/>
      <c r="DG105" s="14"/>
      <c r="DH105" s="14"/>
      <c r="DI105" s="14"/>
      <c r="DJ105" s="14"/>
      <c r="DK105" s="14"/>
      <c r="DL105" s="14"/>
      <c r="DM105" s="14"/>
      <c r="DN105" s="14"/>
      <c r="DO105" s="14"/>
      <c r="DP105" s="14"/>
      <c r="DQ105" s="14"/>
      <c r="DR105" s="14"/>
      <c r="DS105" s="14"/>
      <c r="DT105" s="14"/>
      <c r="DU105" s="14"/>
      <c r="DV105" s="14"/>
      <c r="DW105" s="14"/>
      <c r="DX105" s="14"/>
      <c r="DY105" s="14"/>
      <c r="DZ105" s="14"/>
      <c r="EA105" s="14"/>
      <c r="EB105" s="14"/>
      <c r="EC105" s="14"/>
      <c r="ED105" s="14"/>
      <c r="EE105" s="14"/>
      <c r="EF105" s="14"/>
      <c r="EG105" s="14"/>
      <c r="EH105" s="14"/>
      <c r="EI105" s="14"/>
      <c r="EJ105" s="14"/>
      <c r="EK105" s="14"/>
      <c r="EL105" s="14"/>
      <c r="EM105" s="14"/>
      <c r="EN105" s="14"/>
      <c r="EO105" s="14"/>
      <c r="EP105" s="14"/>
      <c r="EQ105" s="14"/>
      <c r="ER105" s="14"/>
      <c r="ES105" s="14"/>
      <c r="ET105" s="14"/>
      <c r="EU105" s="14"/>
      <c r="EV105" s="14"/>
      <c r="EW105" s="14"/>
      <c r="EX105" s="14"/>
      <c r="EY105" s="14"/>
      <c r="EZ105" s="14"/>
      <c r="FA105" s="14"/>
      <c r="FB105" s="14"/>
      <c r="FC105" s="14"/>
      <c r="FD105" s="14"/>
      <c r="FE105" s="14"/>
      <c r="FF105" s="14"/>
      <c r="FG105" s="14"/>
      <c r="FH105" s="14"/>
      <c r="FI105" s="14"/>
      <c r="FJ105" s="14"/>
      <c r="FK105" s="14"/>
      <c r="FL105" s="14"/>
      <c r="FM105" s="14"/>
      <c r="FN105" s="14"/>
      <c r="FO105" s="14"/>
      <c r="FP105" s="14"/>
      <c r="FQ105" s="14"/>
      <c r="FR105" s="14"/>
      <c r="FS105" s="14"/>
      <c r="FT105" s="14"/>
      <c r="FU105" s="14"/>
      <c r="FV105" s="14"/>
      <c r="FW105" s="14"/>
      <c r="FX105" s="14"/>
      <c r="FY105" s="14"/>
      <c r="FZ105" s="14"/>
      <c r="GA105" s="14"/>
      <c r="GB105" s="14"/>
      <c r="GC105" s="14"/>
      <c r="GD105" s="14"/>
      <c r="GE105" s="14"/>
      <c r="GF105" s="14"/>
      <c r="GG105" s="14"/>
      <c r="GH105" s="14"/>
      <c r="GI105" s="14"/>
      <c r="GJ105" s="14"/>
      <c r="GK105" s="14"/>
      <c r="GL105" s="14"/>
      <c r="GM105" s="14"/>
      <c r="GN105" s="14"/>
      <c r="GO105" s="14"/>
      <c r="GP105" s="14"/>
      <c r="GQ105" s="14"/>
      <c r="GR105" s="14"/>
      <c r="GS105" s="14"/>
      <c r="GT105" s="14"/>
      <c r="GU105" s="14"/>
      <c r="GV105" s="14"/>
      <c r="GW105" s="14"/>
      <c r="GX105" s="14"/>
      <c r="GY105" s="14"/>
      <c r="GZ105" s="14"/>
      <c r="HA105" s="14"/>
      <c r="HB105" s="14"/>
      <c r="HC105" s="14"/>
      <c r="HD105" s="14"/>
      <c r="HE105" s="14"/>
      <c r="HF105" s="14"/>
      <c r="HG105" s="14"/>
      <c r="HH105" s="14"/>
      <c r="HI105" s="14"/>
      <c r="HJ105" s="14"/>
      <c r="HK105" s="14"/>
      <c r="HL105" s="14"/>
      <c r="HM105" s="14"/>
      <c r="HN105" s="14"/>
      <c r="HO105" s="14"/>
      <c r="HP105" s="14"/>
      <c r="HQ105" s="14"/>
      <c r="HR105" s="14"/>
      <c r="HS105" s="14"/>
      <c r="HT105" s="14"/>
      <c r="HU105" s="14"/>
      <c r="HV105" s="14"/>
      <c r="HW105" s="14"/>
      <c r="HX105" s="14"/>
      <c r="HY105" s="14"/>
      <c r="HZ105" s="14"/>
      <c r="IA105" s="14"/>
      <c r="IB105" s="14"/>
      <c r="IC105" s="14"/>
      <c r="ID105" s="14"/>
      <c r="IE105" s="14"/>
      <c r="IF105" s="14"/>
    </row>
    <row r="106" spans="1:240" s="15" customFormat="1" ht="16.5" customHeight="1" x14ac:dyDescent="0.2">
      <c r="A106" s="166" t="s">
        <v>6</v>
      </c>
      <c r="B106" s="167" t="s">
        <v>10</v>
      </c>
      <c r="C106" s="693" t="s">
        <v>15</v>
      </c>
      <c r="D106" s="673"/>
      <c r="E106" s="673"/>
      <c r="F106" s="673"/>
      <c r="G106" s="673"/>
      <c r="H106" s="674"/>
      <c r="I106" s="673"/>
      <c r="J106" s="673"/>
      <c r="K106" s="673"/>
      <c r="L106" s="673"/>
      <c r="M106" s="673"/>
      <c r="N106" s="673"/>
      <c r="O106" s="675"/>
      <c r="P106" s="36"/>
      <c r="Q106" s="14"/>
      <c r="R106" s="14"/>
      <c r="S106" s="14"/>
      <c r="T106" s="14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F106" s="14"/>
      <c r="AG106" s="14"/>
      <c r="AH106" s="14"/>
      <c r="AI106" s="14"/>
      <c r="AJ106" s="14"/>
      <c r="AK106" s="14"/>
      <c r="AL106" s="14"/>
      <c r="AM106" s="14"/>
      <c r="AN106" s="14"/>
      <c r="AO106" s="14"/>
      <c r="AP106" s="14"/>
      <c r="AQ106" s="14"/>
      <c r="AR106" s="14"/>
      <c r="AS106" s="14"/>
      <c r="AT106" s="14"/>
      <c r="AU106" s="14"/>
      <c r="AV106" s="14"/>
      <c r="AW106" s="14"/>
      <c r="AX106" s="14"/>
      <c r="AY106" s="14"/>
      <c r="AZ106" s="14"/>
      <c r="BA106" s="14"/>
      <c r="BB106" s="14"/>
      <c r="BC106" s="14"/>
      <c r="BD106" s="14"/>
      <c r="BE106" s="14"/>
      <c r="BF106" s="14"/>
      <c r="BG106" s="14"/>
      <c r="BH106" s="14"/>
      <c r="BI106" s="14"/>
      <c r="BJ106" s="14"/>
      <c r="BK106" s="14"/>
      <c r="BL106" s="14"/>
      <c r="BM106" s="14"/>
      <c r="BN106" s="14"/>
      <c r="BO106" s="14"/>
      <c r="BP106" s="14"/>
      <c r="BQ106" s="14"/>
      <c r="BR106" s="14"/>
      <c r="BS106" s="14"/>
      <c r="BT106" s="14"/>
      <c r="BU106" s="14"/>
      <c r="BV106" s="14"/>
      <c r="BW106" s="14"/>
      <c r="BX106" s="14"/>
      <c r="BY106" s="14"/>
      <c r="BZ106" s="14"/>
      <c r="CA106" s="14"/>
      <c r="CB106" s="14"/>
      <c r="CC106" s="14"/>
      <c r="CD106" s="14"/>
      <c r="CE106" s="14"/>
      <c r="CF106" s="14"/>
      <c r="CG106" s="14"/>
      <c r="CH106" s="14"/>
      <c r="CI106" s="14"/>
      <c r="CJ106" s="14"/>
      <c r="CK106" s="14"/>
      <c r="CL106" s="14"/>
      <c r="CM106" s="14"/>
      <c r="CN106" s="14"/>
      <c r="CO106" s="14"/>
      <c r="CP106" s="14"/>
      <c r="CQ106" s="14"/>
      <c r="CR106" s="14"/>
      <c r="CS106" s="14"/>
      <c r="CT106" s="14"/>
      <c r="CU106" s="14"/>
      <c r="CV106" s="14"/>
      <c r="CW106" s="14"/>
      <c r="CX106" s="14"/>
      <c r="CY106" s="14"/>
      <c r="CZ106" s="14"/>
      <c r="DA106" s="14"/>
      <c r="DB106" s="14"/>
      <c r="DC106" s="14"/>
      <c r="DD106" s="14"/>
      <c r="DE106" s="14"/>
      <c r="DF106" s="14"/>
      <c r="DG106" s="14"/>
      <c r="DH106" s="14"/>
      <c r="DI106" s="14"/>
      <c r="DJ106" s="14"/>
      <c r="DK106" s="14"/>
      <c r="DL106" s="14"/>
      <c r="DM106" s="14"/>
      <c r="DN106" s="14"/>
      <c r="DO106" s="14"/>
      <c r="DP106" s="14"/>
      <c r="DQ106" s="14"/>
      <c r="DR106" s="14"/>
      <c r="DS106" s="14"/>
      <c r="DT106" s="14"/>
      <c r="DU106" s="14"/>
      <c r="DV106" s="14"/>
      <c r="DW106" s="14"/>
      <c r="DX106" s="14"/>
      <c r="DY106" s="14"/>
      <c r="DZ106" s="14"/>
      <c r="EA106" s="14"/>
      <c r="EB106" s="14"/>
      <c r="EC106" s="14"/>
      <c r="ED106" s="14"/>
      <c r="EE106" s="14"/>
      <c r="EF106" s="14"/>
      <c r="EG106" s="14"/>
      <c r="EH106" s="14"/>
      <c r="EI106" s="14"/>
      <c r="EJ106" s="14"/>
      <c r="EK106" s="14"/>
      <c r="EL106" s="14"/>
      <c r="EM106" s="14"/>
      <c r="EN106" s="14"/>
      <c r="EO106" s="14"/>
      <c r="EP106" s="14"/>
      <c r="EQ106" s="14"/>
      <c r="ER106" s="14"/>
      <c r="ES106" s="14"/>
      <c r="ET106" s="14"/>
      <c r="EU106" s="14"/>
      <c r="EV106" s="14"/>
      <c r="EW106" s="14"/>
      <c r="EX106" s="14"/>
      <c r="EY106" s="14"/>
      <c r="EZ106" s="14"/>
      <c r="FA106" s="14"/>
      <c r="FB106" s="14"/>
      <c r="FC106" s="14"/>
      <c r="FD106" s="14"/>
      <c r="FE106" s="14"/>
      <c r="FF106" s="14"/>
      <c r="FG106" s="14"/>
      <c r="FH106" s="14"/>
      <c r="FI106" s="14"/>
      <c r="FJ106" s="14"/>
      <c r="FK106" s="14"/>
      <c r="FL106" s="14"/>
      <c r="FM106" s="14"/>
      <c r="FN106" s="14"/>
      <c r="FO106" s="14"/>
      <c r="FP106" s="14"/>
      <c r="FQ106" s="14"/>
      <c r="FR106" s="14"/>
      <c r="FS106" s="14"/>
      <c r="FT106" s="14"/>
      <c r="FU106" s="14"/>
      <c r="FV106" s="14"/>
      <c r="FW106" s="14"/>
      <c r="FX106" s="14"/>
      <c r="FY106" s="14"/>
      <c r="FZ106" s="14"/>
      <c r="GA106" s="14"/>
      <c r="GB106" s="14"/>
      <c r="GC106" s="14"/>
      <c r="GD106" s="14"/>
      <c r="GE106" s="14"/>
      <c r="GF106" s="14"/>
      <c r="GG106" s="14"/>
      <c r="GH106" s="14"/>
      <c r="GI106" s="14"/>
      <c r="GJ106" s="14"/>
      <c r="GK106" s="14"/>
      <c r="GL106" s="14"/>
      <c r="GM106" s="14"/>
      <c r="GN106" s="14"/>
      <c r="GO106" s="14"/>
      <c r="GP106" s="14"/>
      <c r="GQ106" s="14"/>
      <c r="GR106" s="14"/>
      <c r="GS106" s="14"/>
      <c r="GT106" s="14"/>
      <c r="GU106" s="14"/>
      <c r="GV106" s="14"/>
      <c r="GW106" s="14"/>
      <c r="GX106" s="14"/>
      <c r="GY106" s="14"/>
      <c r="GZ106" s="14"/>
      <c r="HA106" s="14"/>
      <c r="HB106" s="14"/>
      <c r="HC106" s="14"/>
      <c r="HD106" s="14"/>
      <c r="HE106" s="14"/>
      <c r="HF106" s="14"/>
      <c r="HG106" s="14"/>
      <c r="HH106" s="14"/>
      <c r="HI106" s="14"/>
      <c r="HJ106" s="14"/>
      <c r="HK106" s="14"/>
      <c r="HL106" s="14"/>
      <c r="HM106" s="14"/>
      <c r="HN106" s="14"/>
      <c r="HO106" s="14"/>
      <c r="HP106" s="14"/>
      <c r="HQ106" s="14"/>
      <c r="HR106" s="14"/>
      <c r="HS106" s="14"/>
      <c r="HT106" s="14"/>
      <c r="HU106" s="14"/>
      <c r="HV106" s="14"/>
      <c r="HW106" s="14"/>
      <c r="HX106" s="14"/>
      <c r="HY106" s="14"/>
      <c r="HZ106" s="14"/>
      <c r="IA106" s="14"/>
      <c r="IB106" s="14"/>
      <c r="IC106" s="14"/>
      <c r="ID106" s="14"/>
      <c r="IE106" s="14"/>
      <c r="IF106" s="14"/>
    </row>
    <row r="107" spans="1:240" s="15" customFormat="1" ht="30.75" customHeight="1" x14ac:dyDescent="0.2">
      <c r="A107" s="452" t="s">
        <v>6</v>
      </c>
      <c r="B107" s="540" t="s">
        <v>10</v>
      </c>
      <c r="C107" s="579" t="s">
        <v>19</v>
      </c>
      <c r="D107" s="593" t="s">
        <v>248</v>
      </c>
      <c r="E107" s="849" t="s">
        <v>185</v>
      </c>
      <c r="F107" s="300" t="s">
        <v>190</v>
      </c>
      <c r="G107" s="251">
        <v>507.9</v>
      </c>
      <c r="H107" s="303"/>
      <c r="I107" s="304"/>
      <c r="J107" s="305"/>
      <c r="K107" s="305"/>
      <c r="L107" s="911" t="s">
        <v>68</v>
      </c>
      <c r="M107" s="907">
        <v>1</v>
      </c>
      <c r="N107" s="907"/>
      <c r="O107" s="907"/>
      <c r="P107" s="73"/>
      <c r="Q107" s="14"/>
      <c r="R107" s="14"/>
      <c r="S107" s="14"/>
      <c r="T107" s="14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F107" s="14"/>
      <c r="AG107" s="14"/>
      <c r="AH107" s="14"/>
      <c r="AI107" s="14"/>
      <c r="AJ107" s="14"/>
      <c r="AK107" s="14"/>
      <c r="AL107" s="14"/>
      <c r="AM107" s="14"/>
      <c r="AN107" s="14"/>
      <c r="AO107" s="14"/>
      <c r="AP107" s="14"/>
      <c r="AQ107" s="14"/>
      <c r="AR107" s="14"/>
      <c r="AS107" s="14"/>
      <c r="AT107" s="14"/>
      <c r="AU107" s="14"/>
      <c r="AV107" s="14"/>
      <c r="AW107" s="14"/>
      <c r="AX107" s="14"/>
      <c r="AY107" s="14"/>
      <c r="AZ107" s="14"/>
      <c r="BA107" s="14"/>
      <c r="BB107" s="14"/>
      <c r="BC107" s="14"/>
      <c r="BD107" s="14"/>
      <c r="BE107" s="14"/>
      <c r="BF107" s="14"/>
      <c r="BG107" s="14"/>
      <c r="BH107" s="14"/>
      <c r="BI107" s="14"/>
      <c r="BJ107" s="14"/>
      <c r="BK107" s="14"/>
      <c r="BL107" s="14"/>
      <c r="BM107" s="14"/>
      <c r="BN107" s="14"/>
      <c r="BO107" s="14"/>
      <c r="BP107" s="14"/>
      <c r="BQ107" s="14"/>
      <c r="BR107" s="14"/>
      <c r="BS107" s="14"/>
      <c r="BT107" s="14"/>
      <c r="BU107" s="14"/>
      <c r="BV107" s="14"/>
      <c r="BW107" s="14"/>
      <c r="BX107" s="14"/>
      <c r="BY107" s="14"/>
      <c r="BZ107" s="14"/>
      <c r="CA107" s="14"/>
      <c r="CB107" s="14"/>
      <c r="CC107" s="14"/>
      <c r="CD107" s="14"/>
      <c r="CE107" s="14"/>
      <c r="CF107" s="14"/>
      <c r="CG107" s="14"/>
      <c r="CH107" s="14"/>
      <c r="CI107" s="14"/>
      <c r="CJ107" s="14"/>
      <c r="CK107" s="14"/>
      <c r="CL107" s="14"/>
      <c r="CM107" s="14"/>
      <c r="CN107" s="14"/>
      <c r="CO107" s="14"/>
      <c r="CP107" s="14"/>
      <c r="CQ107" s="14"/>
      <c r="CR107" s="14"/>
      <c r="CS107" s="14"/>
      <c r="CT107" s="14"/>
      <c r="CU107" s="14"/>
      <c r="CV107" s="14"/>
      <c r="CW107" s="14"/>
      <c r="CX107" s="14"/>
      <c r="CY107" s="14"/>
      <c r="CZ107" s="14"/>
      <c r="DA107" s="14"/>
      <c r="DB107" s="14"/>
      <c r="DC107" s="14"/>
      <c r="DD107" s="14"/>
      <c r="DE107" s="14"/>
      <c r="DF107" s="14"/>
      <c r="DG107" s="14"/>
      <c r="DH107" s="14"/>
      <c r="DI107" s="14"/>
      <c r="DJ107" s="14"/>
      <c r="DK107" s="14"/>
      <c r="DL107" s="14"/>
      <c r="DM107" s="14"/>
      <c r="DN107" s="14"/>
      <c r="DO107" s="14"/>
      <c r="DP107" s="14"/>
      <c r="DQ107" s="14"/>
      <c r="DR107" s="14"/>
      <c r="DS107" s="14"/>
      <c r="DT107" s="14"/>
      <c r="DU107" s="14"/>
      <c r="DV107" s="14"/>
      <c r="DW107" s="14"/>
      <c r="DX107" s="14"/>
      <c r="DY107" s="14"/>
      <c r="DZ107" s="14"/>
      <c r="EA107" s="14"/>
      <c r="EB107" s="14"/>
      <c r="EC107" s="14"/>
      <c r="ED107" s="14"/>
      <c r="EE107" s="14"/>
      <c r="EF107" s="14"/>
      <c r="EG107" s="14"/>
      <c r="EH107" s="14"/>
      <c r="EI107" s="14"/>
      <c r="EJ107" s="14"/>
      <c r="EK107" s="14"/>
      <c r="EL107" s="14"/>
      <c r="EM107" s="14"/>
      <c r="EN107" s="14"/>
      <c r="EO107" s="14"/>
      <c r="EP107" s="14"/>
      <c r="EQ107" s="14"/>
      <c r="ER107" s="14"/>
      <c r="ES107" s="14"/>
      <c r="ET107" s="14"/>
      <c r="EU107" s="14"/>
      <c r="EV107" s="14"/>
      <c r="EW107" s="14"/>
      <c r="EX107" s="14"/>
      <c r="EY107" s="14"/>
      <c r="EZ107" s="14"/>
      <c r="FA107" s="14"/>
      <c r="FB107" s="14"/>
      <c r="FC107" s="14"/>
      <c r="FD107" s="14"/>
      <c r="FE107" s="14"/>
      <c r="FF107" s="14"/>
      <c r="FG107" s="14"/>
      <c r="FH107" s="14"/>
      <c r="FI107" s="14"/>
      <c r="FJ107" s="14"/>
      <c r="FK107" s="14"/>
      <c r="FL107" s="14"/>
      <c r="FM107" s="14"/>
      <c r="FN107" s="14"/>
      <c r="FO107" s="14"/>
      <c r="FP107" s="14"/>
      <c r="FQ107" s="14"/>
      <c r="FR107" s="14"/>
      <c r="FS107" s="14"/>
      <c r="FT107" s="14"/>
      <c r="FU107" s="14"/>
      <c r="FV107" s="14"/>
      <c r="FW107" s="14"/>
      <c r="FX107" s="14"/>
      <c r="FY107" s="14"/>
      <c r="FZ107" s="14"/>
      <c r="GA107" s="14"/>
      <c r="GB107" s="14"/>
      <c r="GC107" s="14"/>
      <c r="GD107" s="14"/>
      <c r="GE107" s="14"/>
      <c r="GF107" s="14"/>
      <c r="GG107" s="14"/>
      <c r="GH107" s="14"/>
      <c r="GI107" s="14"/>
      <c r="GJ107" s="14"/>
      <c r="GK107" s="14"/>
      <c r="GL107" s="14"/>
      <c r="GM107" s="14"/>
      <c r="GN107" s="14"/>
      <c r="GO107" s="14"/>
      <c r="GP107" s="14"/>
      <c r="GQ107" s="14"/>
      <c r="GR107" s="14"/>
      <c r="GS107" s="14"/>
      <c r="GT107" s="14"/>
      <c r="GU107" s="14"/>
      <c r="GV107" s="14"/>
      <c r="GW107" s="14"/>
      <c r="GX107" s="14"/>
      <c r="GY107" s="14"/>
      <c r="GZ107" s="14"/>
      <c r="HA107" s="14"/>
      <c r="HB107" s="14"/>
      <c r="HC107" s="14"/>
      <c r="HD107" s="14"/>
      <c r="HE107" s="14"/>
      <c r="HF107" s="14"/>
      <c r="HG107" s="14"/>
      <c r="HH107" s="14"/>
      <c r="HI107" s="14"/>
      <c r="HJ107" s="14"/>
      <c r="HK107" s="14"/>
      <c r="HL107" s="14"/>
      <c r="HM107" s="14"/>
      <c r="HN107" s="14"/>
      <c r="HO107" s="14"/>
      <c r="HP107" s="14"/>
      <c r="HQ107" s="14"/>
      <c r="HR107" s="14"/>
      <c r="HS107" s="14"/>
      <c r="HT107" s="14"/>
      <c r="HU107" s="14"/>
      <c r="HV107" s="14"/>
      <c r="HW107" s="14"/>
      <c r="HX107" s="14"/>
      <c r="HY107" s="14"/>
      <c r="HZ107" s="14"/>
      <c r="IA107" s="14"/>
      <c r="IB107" s="14"/>
      <c r="IC107" s="14"/>
      <c r="ID107" s="14"/>
      <c r="IE107" s="14"/>
      <c r="IF107" s="14"/>
    </row>
    <row r="108" spans="1:240" s="15" customFormat="1" ht="18" customHeight="1" x14ac:dyDescent="0.2">
      <c r="A108" s="453"/>
      <c r="B108" s="541"/>
      <c r="C108" s="580"/>
      <c r="D108" s="594"/>
      <c r="E108" s="895"/>
      <c r="F108" s="306" t="s">
        <v>192</v>
      </c>
      <c r="G108" s="303">
        <v>396</v>
      </c>
      <c r="H108" s="303">
        <v>500.8</v>
      </c>
      <c r="I108" s="307">
        <v>500.8</v>
      </c>
      <c r="J108" s="146"/>
      <c r="K108" s="146"/>
      <c r="L108" s="703"/>
      <c r="M108" s="548"/>
      <c r="N108" s="548"/>
      <c r="O108" s="548"/>
      <c r="P108" s="73"/>
      <c r="Q108" s="14"/>
      <c r="R108" s="14"/>
      <c r="S108" s="14"/>
      <c r="T108" s="14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F108" s="14"/>
      <c r="AG108" s="14"/>
      <c r="AH108" s="14"/>
      <c r="AI108" s="14"/>
      <c r="AJ108" s="14"/>
      <c r="AK108" s="14"/>
      <c r="AL108" s="14"/>
      <c r="AM108" s="14"/>
      <c r="AN108" s="14"/>
      <c r="AO108" s="14"/>
      <c r="AP108" s="14"/>
      <c r="AQ108" s="14"/>
      <c r="AR108" s="14"/>
      <c r="AS108" s="14"/>
      <c r="AT108" s="14"/>
      <c r="AU108" s="14"/>
      <c r="AV108" s="14"/>
      <c r="AW108" s="14"/>
      <c r="AX108" s="14"/>
      <c r="AY108" s="14"/>
      <c r="AZ108" s="14"/>
      <c r="BA108" s="14"/>
      <c r="BB108" s="14"/>
      <c r="BC108" s="14"/>
      <c r="BD108" s="14"/>
      <c r="BE108" s="14"/>
      <c r="BF108" s="14"/>
      <c r="BG108" s="14"/>
      <c r="BH108" s="14"/>
      <c r="BI108" s="14"/>
      <c r="BJ108" s="14"/>
      <c r="BK108" s="14"/>
      <c r="BL108" s="14"/>
      <c r="BM108" s="14"/>
      <c r="BN108" s="14"/>
      <c r="BO108" s="14"/>
      <c r="BP108" s="14"/>
      <c r="BQ108" s="14"/>
      <c r="BR108" s="14"/>
      <c r="BS108" s="14"/>
      <c r="BT108" s="14"/>
      <c r="BU108" s="14"/>
      <c r="BV108" s="14"/>
      <c r="BW108" s="14"/>
      <c r="BX108" s="14"/>
      <c r="BY108" s="14"/>
      <c r="BZ108" s="14"/>
      <c r="CA108" s="14"/>
      <c r="CB108" s="14"/>
      <c r="CC108" s="14"/>
      <c r="CD108" s="14"/>
      <c r="CE108" s="14"/>
      <c r="CF108" s="14"/>
      <c r="CG108" s="14"/>
      <c r="CH108" s="14"/>
      <c r="CI108" s="14"/>
      <c r="CJ108" s="14"/>
      <c r="CK108" s="14"/>
      <c r="CL108" s="14"/>
      <c r="CM108" s="14"/>
      <c r="CN108" s="14"/>
      <c r="CO108" s="14"/>
      <c r="CP108" s="14"/>
      <c r="CQ108" s="14"/>
      <c r="CR108" s="14"/>
      <c r="CS108" s="14"/>
      <c r="CT108" s="14"/>
      <c r="CU108" s="14"/>
      <c r="CV108" s="14"/>
      <c r="CW108" s="14"/>
      <c r="CX108" s="14"/>
      <c r="CY108" s="14"/>
      <c r="CZ108" s="14"/>
      <c r="DA108" s="14"/>
      <c r="DB108" s="14"/>
      <c r="DC108" s="14"/>
      <c r="DD108" s="14"/>
      <c r="DE108" s="14"/>
      <c r="DF108" s="14"/>
      <c r="DG108" s="14"/>
      <c r="DH108" s="14"/>
      <c r="DI108" s="14"/>
      <c r="DJ108" s="14"/>
      <c r="DK108" s="14"/>
      <c r="DL108" s="14"/>
      <c r="DM108" s="14"/>
      <c r="DN108" s="14"/>
      <c r="DO108" s="14"/>
      <c r="DP108" s="14"/>
      <c r="DQ108" s="14"/>
      <c r="DR108" s="14"/>
      <c r="DS108" s="14"/>
      <c r="DT108" s="14"/>
      <c r="DU108" s="14"/>
      <c r="DV108" s="14"/>
      <c r="DW108" s="14"/>
      <c r="DX108" s="14"/>
      <c r="DY108" s="14"/>
      <c r="DZ108" s="14"/>
      <c r="EA108" s="14"/>
      <c r="EB108" s="14"/>
      <c r="EC108" s="14"/>
      <c r="ED108" s="14"/>
      <c r="EE108" s="14"/>
      <c r="EF108" s="14"/>
      <c r="EG108" s="14"/>
      <c r="EH108" s="14"/>
      <c r="EI108" s="14"/>
      <c r="EJ108" s="14"/>
      <c r="EK108" s="14"/>
      <c r="EL108" s="14"/>
      <c r="EM108" s="14"/>
      <c r="EN108" s="14"/>
      <c r="EO108" s="14"/>
      <c r="EP108" s="14"/>
      <c r="EQ108" s="14"/>
      <c r="ER108" s="14"/>
      <c r="ES108" s="14"/>
      <c r="ET108" s="14"/>
      <c r="EU108" s="14"/>
      <c r="EV108" s="14"/>
      <c r="EW108" s="14"/>
      <c r="EX108" s="14"/>
      <c r="EY108" s="14"/>
      <c r="EZ108" s="14"/>
      <c r="FA108" s="14"/>
      <c r="FB108" s="14"/>
      <c r="FC108" s="14"/>
      <c r="FD108" s="14"/>
      <c r="FE108" s="14"/>
      <c r="FF108" s="14"/>
      <c r="FG108" s="14"/>
      <c r="FH108" s="14"/>
      <c r="FI108" s="14"/>
      <c r="FJ108" s="14"/>
      <c r="FK108" s="14"/>
      <c r="FL108" s="14"/>
      <c r="FM108" s="14"/>
      <c r="FN108" s="14"/>
      <c r="FO108" s="14"/>
      <c r="FP108" s="14"/>
      <c r="FQ108" s="14"/>
      <c r="FR108" s="14"/>
      <c r="FS108" s="14"/>
      <c r="FT108" s="14"/>
      <c r="FU108" s="14"/>
      <c r="FV108" s="14"/>
      <c r="FW108" s="14"/>
      <c r="FX108" s="14"/>
      <c r="FY108" s="14"/>
      <c r="FZ108" s="14"/>
      <c r="GA108" s="14"/>
      <c r="GB108" s="14"/>
      <c r="GC108" s="14"/>
      <c r="GD108" s="14"/>
      <c r="GE108" s="14"/>
      <c r="GF108" s="14"/>
      <c r="GG108" s="14"/>
      <c r="GH108" s="14"/>
      <c r="GI108" s="14"/>
      <c r="GJ108" s="14"/>
      <c r="GK108" s="14"/>
      <c r="GL108" s="14"/>
      <c r="GM108" s="14"/>
      <c r="GN108" s="14"/>
      <c r="GO108" s="14"/>
      <c r="GP108" s="14"/>
      <c r="GQ108" s="14"/>
      <c r="GR108" s="14"/>
      <c r="GS108" s="14"/>
      <c r="GT108" s="14"/>
      <c r="GU108" s="14"/>
      <c r="GV108" s="14"/>
      <c r="GW108" s="14"/>
      <c r="GX108" s="14"/>
      <c r="GY108" s="14"/>
      <c r="GZ108" s="14"/>
      <c r="HA108" s="14"/>
      <c r="HB108" s="14"/>
      <c r="HC108" s="14"/>
      <c r="HD108" s="14"/>
      <c r="HE108" s="14"/>
      <c r="HF108" s="14"/>
      <c r="HG108" s="14"/>
      <c r="HH108" s="14"/>
      <c r="HI108" s="14"/>
      <c r="HJ108" s="14"/>
      <c r="HK108" s="14"/>
      <c r="HL108" s="14"/>
      <c r="HM108" s="14"/>
      <c r="HN108" s="14"/>
      <c r="HO108" s="14"/>
      <c r="HP108" s="14"/>
      <c r="HQ108" s="14"/>
      <c r="HR108" s="14"/>
      <c r="HS108" s="14"/>
      <c r="HT108" s="14"/>
      <c r="HU108" s="14"/>
      <c r="HV108" s="14"/>
      <c r="HW108" s="14"/>
      <c r="HX108" s="14"/>
      <c r="HY108" s="14"/>
      <c r="HZ108" s="14"/>
      <c r="IA108" s="14"/>
      <c r="IB108" s="14"/>
      <c r="IC108" s="14"/>
      <c r="ID108" s="14"/>
      <c r="IE108" s="14"/>
      <c r="IF108" s="14"/>
    </row>
    <row r="109" spans="1:240" s="15" customFormat="1" ht="27.75" customHeight="1" x14ac:dyDescent="0.2">
      <c r="A109" s="452"/>
      <c r="B109" s="540"/>
      <c r="C109" s="579"/>
      <c r="D109" s="595"/>
      <c r="E109" s="849"/>
      <c r="F109" s="308" t="s">
        <v>205</v>
      </c>
      <c r="G109" s="251">
        <v>649.20000000000005</v>
      </c>
      <c r="H109" s="303">
        <v>555</v>
      </c>
      <c r="I109" s="304">
        <v>555</v>
      </c>
      <c r="J109" s="146"/>
      <c r="K109" s="146"/>
      <c r="L109" s="393" t="s">
        <v>69</v>
      </c>
      <c r="M109" s="547">
        <v>1</v>
      </c>
      <c r="N109" s="547"/>
      <c r="O109" s="547"/>
      <c r="P109" s="36"/>
      <c r="Q109" s="14"/>
      <c r="R109" s="14"/>
      <c r="S109" s="14"/>
      <c r="T109" s="14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F109" s="14"/>
      <c r="AG109" s="14"/>
      <c r="AH109" s="14"/>
      <c r="AI109" s="14"/>
      <c r="AJ109" s="14"/>
      <c r="AK109" s="14"/>
      <c r="AL109" s="14"/>
      <c r="AM109" s="14"/>
      <c r="AN109" s="14"/>
      <c r="AO109" s="14"/>
      <c r="AP109" s="14"/>
      <c r="AQ109" s="14"/>
      <c r="AR109" s="14"/>
      <c r="AS109" s="14"/>
      <c r="AT109" s="14"/>
      <c r="AU109" s="14"/>
      <c r="AV109" s="14"/>
      <c r="AW109" s="14"/>
      <c r="AX109" s="14"/>
      <c r="AY109" s="14"/>
      <c r="AZ109" s="14"/>
      <c r="BA109" s="14"/>
      <c r="BB109" s="14"/>
      <c r="BC109" s="14"/>
      <c r="BD109" s="14"/>
      <c r="BE109" s="14"/>
      <c r="BF109" s="14"/>
      <c r="BG109" s="14"/>
      <c r="BH109" s="14"/>
      <c r="BI109" s="14"/>
      <c r="BJ109" s="14"/>
      <c r="BK109" s="14"/>
      <c r="BL109" s="14"/>
      <c r="BM109" s="14"/>
      <c r="BN109" s="14"/>
      <c r="BO109" s="14"/>
      <c r="BP109" s="14"/>
      <c r="BQ109" s="14"/>
      <c r="BR109" s="14"/>
      <c r="BS109" s="14"/>
      <c r="BT109" s="14"/>
      <c r="BU109" s="14"/>
      <c r="BV109" s="14"/>
      <c r="BW109" s="14"/>
      <c r="BX109" s="14"/>
      <c r="BY109" s="14"/>
      <c r="BZ109" s="14"/>
      <c r="CA109" s="14"/>
      <c r="CB109" s="14"/>
      <c r="CC109" s="14"/>
      <c r="CD109" s="14"/>
      <c r="CE109" s="14"/>
      <c r="CF109" s="14"/>
      <c r="CG109" s="14"/>
      <c r="CH109" s="14"/>
      <c r="CI109" s="14"/>
      <c r="CJ109" s="14"/>
      <c r="CK109" s="14"/>
      <c r="CL109" s="14"/>
      <c r="CM109" s="14"/>
      <c r="CN109" s="14"/>
      <c r="CO109" s="14"/>
      <c r="CP109" s="14"/>
      <c r="CQ109" s="14"/>
      <c r="CR109" s="14"/>
      <c r="CS109" s="14"/>
      <c r="CT109" s="14"/>
      <c r="CU109" s="14"/>
      <c r="CV109" s="14"/>
      <c r="CW109" s="14"/>
      <c r="CX109" s="14"/>
      <c r="CY109" s="14"/>
      <c r="CZ109" s="14"/>
      <c r="DA109" s="14"/>
      <c r="DB109" s="14"/>
      <c r="DC109" s="14"/>
      <c r="DD109" s="14"/>
      <c r="DE109" s="14"/>
      <c r="DF109" s="14"/>
      <c r="DG109" s="14"/>
      <c r="DH109" s="14"/>
      <c r="DI109" s="14"/>
      <c r="DJ109" s="14"/>
      <c r="DK109" s="14"/>
      <c r="DL109" s="14"/>
      <c r="DM109" s="14"/>
      <c r="DN109" s="14"/>
      <c r="DO109" s="14"/>
      <c r="DP109" s="14"/>
      <c r="DQ109" s="14"/>
      <c r="DR109" s="14"/>
      <c r="DS109" s="14"/>
      <c r="DT109" s="14"/>
      <c r="DU109" s="14"/>
      <c r="DV109" s="14"/>
      <c r="DW109" s="14"/>
      <c r="DX109" s="14"/>
      <c r="DY109" s="14"/>
      <c r="DZ109" s="14"/>
      <c r="EA109" s="14"/>
      <c r="EB109" s="14"/>
      <c r="EC109" s="14"/>
      <c r="ED109" s="14"/>
      <c r="EE109" s="14"/>
      <c r="EF109" s="14"/>
      <c r="EG109" s="14"/>
      <c r="EH109" s="14"/>
      <c r="EI109" s="14"/>
      <c r="EJ109" s="14"/>
      <c r="EK109" s="14"/>
      <c r="EL109" s="14"/>
      <c r="EM109" s="14"/>
      <c r="EN109" s="14"/>
      <c r="EO109" s="14"/>
      <c r="EP109" s="14"/>
      <c r="EQ109" s="14"/>
      <c r="ER109" s="14"/>
      <c r="ES109" s="14"/>
      <c r="ET109" s="14"/>
      <c r="EU109" s="14"/>
      <c r="EV109" s="14"/>
      <c r="EW109" s="14"/>
      <c r="EX109" s="14"/>
      <c r="EY109" s="14"/>
      <c r="EZ109" s="14"/>
      <c r="FA109" s="14"/>
      <c r="FB109" s="14"/>
      <c r="FC109" s="14"/>
      <c r="FD109" s="14"/>
      <c r="FE109" s="14"/>
      <c r="FF109" s="14"/>
      <c r="FG109" s="14"/>
      <c r="FH109" s="14"/>
      <c r="FI109" s="14"/>
      <c r="FJ109" s="14"/>
      <c r="FK109" s="14"/>
      <c r="FL109" s="14"/>
      <c r="FM109" s="14"/>
      <c r="FN109" s="14"/>
      <c r="FO109" s="14"/>
      <c r="FP109" s="14"/>
      <c r="FQ109" s="14"/>
      <c r="FR109" s="14"/>
      <c r="FS109" s="14"/>
      <c r="FT109" s="14"/>
      <c r="FU109" s="14"/>
      <c r="FV109" s="14"/>
      <c r="FW109" s="14"/>
      <c r="FX109" s="14"/>
      <c r="FY109" s="14"/>
      <c r="FZ109" s="14"/>
      <c r="GA109" s="14"/>
      <c r="GB109" s="14"/>
      <c r="GC109" s="14"/>
      <c r="GD109" s="14"/>
      <c r="GE109" s="14"/>
      <c r="GF109" s="14"/>
      <c r="GG109" s="14"/>
      <c r="GH109" s="14"/>
      <c r="GI109" s="14"/>
      <c r="GJ109" s="14"/>
      <c r="GK109" s="14"/>
      <c r="GL109" s="14"/>
      <c r="GM109" s="14"/>
      <c r="GN109" s="14"/>
      <c r="GO109" s="14"/>
      <c r="GP109" s="14"/>
      <c r="GQ109" s="14"/>
      <c r="GR109" s="14"/>
      <c r="GS109" s="14"/>
      <c r="GT109" s="14"/>
      <c r="GU109" s="14"/>
      <c r="GV109" s="14"/>
      <c r="GW109" s="14"/>
      <c r="GX109" s="14"/>
      <c r="GY109" s="14"/>
      <c r="GZ109" s="14"/>
      <c r="HA109" s="14"/>
      <c r="HB109" s="14"/>
      <c r="HC109" s="14"/>
      <c r="HD109" s="14"/>
      <c r="HE109" s="14"/>
      <c r="HF109" s="14"/>
      <c r="HG109" s="14"/>
      <c r="HH109" s="14"/>
      <c r="HI109" s="14"/>
      <c r="HJ109" s="14"/>
      <c r="HK109" s="14"/>
      <c r="HL109" s="14"/>
      <c r="HM109" s="14"/>
      <c r="HN109" s="14"/>
      <c r="HO109" s="14"/>
      <c r="HP109" s="14"/>
      <c r="HQ109" s="14"/>
      <c r="HR109" s="14"/>
      <c r="HS109" s="14"/>
      <c r="HT109" s="14"/>
      <c r="HU109" s="14"/>
      <c r="HV109" s="14"/>
      <c r="HW109" s="14"/>
      <c r="HX109" s="14"/>
      <c r="HY109" s="14"/>
      <c r="HZ109" s="14"/>
      <c r="IA109" s="14"/>
      <c r="IB109" s="14"/>
      <c r="IC109" s="14"/>
      <c r="ID109" s="14"/>
      <c r="IE109" s="14"/>
      <c r="IF109" s="14"/>
    </row>
    <row r="110" spans="1:240" s="15" customFormat="1" ht="19.5" customHeight="1" x14ac:dyDescent="0.2">
      <c r="A110" s="592"/>
      <c r="B110" s="542"/>
      <c r="C110" s="581"/>
      <c r="D110" s="595"/>
      <c r="E110" s="850"/>
      <c r="F110" s="309" t="s">
        <v>52</v>
      </c>
      <c r="G110" s="251"/>
      <c r="H110" s="310"/>
      <c r="I110" s="304"/>
      <c r="J110" s="305"/>
      <c r="K110" s="305"/>
      <c r="L110" s="394"/>
      <c r="M110" s="548"/>
      <c r="N110" s="548"/>
      <c r="O110" s="548"/>
      <c r="P110" s="36"/>
      <c r="Q110" s="14"/>
      <c r="R110" s="14"/>
      <c r="S110" s="14"/>
      <c r="T110" s="14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F110" s="14"/>
      <c r="AG110" s="14"/>
      <c r="AH110" s="14"/>
      <c r="AI110" s="14"/>
      <c r="AJ110" s="14"/>
      <c r="AK110" s="14"/>
      <c r="AL110" s="14"/>
      <c r="AM110" s="14"/>
      <c r="AN110" s="14"/>
      <c r="AO110" s="14"/>
      <c r="AP110" s="14"/>
      <c r="AQ110" s="14"/>
      <c r="AR110" s="14"/>
      <c r="AS110" s="14"/>
      <c r="AT110" s="14"/>
      <c r="AU110" s="14"/>
      <c r="AV110" s="14"/>
      <c r="AW110" s="14"/>
      <c r="AX110" s="14"/>
      <c r="AY110" s="14"/>
      <c r="AZ110" s="14"/>
      <c r="BA110" s="14"/>
      <c r="BB110" s="14"/>
      <c r="BC110" s="14"/>
      <c r="BD110" s="14"/>
      <c r="BE110" s="14"/>
      <c r="BF110" s="14"/>
      <c r="BG110" s="14"/>
      <c r="BH110" s="14"/>
      <c r="BI110" s="14"/>
      <c r="BJ110" s="14"/>
      <c r="BK110" s="14"/>
      <c r="BL110" s="14"/>
      <c r="BM110" s="14"/>
      <c r="BN110" s="14"/>
      <c r="BO110" s="14"/>
      <c r="BP110" s="14"/>
      <c r="BQ110" s="14"/>
      <c r="BR110" s="14"/>
      <c r="BS110" s="14"/>
      <c r="BT110" s="14"/>
      <c r="BU110" s="14"/>
      <c r="BV110" s="14"/>
      <c r="BW110" s="14"/>
      <c r="BX110" s="14"/>
      <c r="BY110" s="14"/>
      <c r="BZ110" s="14"/>
      <c r="CA110" s="14"/>
      <c r="CB110" s="14"/>
      <c r="CC110" s="14"/>
      <c r="CD110" s="14"/>
      <c r="CE110" s="14"/>
      <c r="CF110" s="14"/>
      <c r="CG110" s="14"/>
      <c r="CH110" s="14"/>
      <c r="CI110" s="14"/>
      <c r="CJ110" s="14"/>
      <c r="CK110" s="14"/>
      <c r="CL110" s="14"/>
      <c r="CM110" s="14"/>
      <c r="CN110" s="14"/>
      <c r="CO110" s="14"/>
      <c r="CP110" s="14"/>
      <c r="CQ110" s="14"/>
      <c r="CR110" s="14"/>
      <c r="CS110" s="14"/>
      <c r="CT110" s="14"/>
      <c r="CU110" s="14"/>
      <c r="CV110" s="14"/>
      <c r="CW110" s="14"/>
      <c r="CX110" s="14"/>
      <c r="CY110" s="14"/>
      <c r="CZ110" s="14"/>
      <c r="DA110" s="14"/>
      <c r="DB110" s="14"/>
      <c r="DC110" s="14"/>
      <c r="DD110" s="14"/>
      <c r="DE110" s="14"/>
      <c r="DF110" s="14"/>
      <c r="DG110" s="14"/>
      <c r="DH110" s="14"/>
      <c r="DI110" s="14"/>
      <c r="DJ110" s="14"/>
      <c r="DK110" s="14"/>
      <c r="DL110" s="14"/>
      <c r="DM110" s="14"/>
      <c r="DN110" s="14"/>
      <c r="DO110" s="14"/>
      <c r="DP110" s="14"/>
      <c r="DQ110" s="14"/>
      <c r="DR110" s="14"/>
      <c r="DS110" s="14"/>
      <c r="DT110" s="14"/>
      <c r="DU110" s="14"/>
      <c r="DV110" s="14"/>
      <c r="DW110" s="14"/>
      <c r="DX110" s="14"/>
      <c r="DY110" s="14"/>
      <c r="DZ110" s="14"/>
      <c r="EA110" s="14"/>
      <c r="EB110" s="14"/>
      <c r="EC110" s="14"/>
      <c r="ED110" s="14"/>
      <c r="EE110" s="14"/>
      <c r="EF110" s="14"/>
      <c r="EG110" s="14"/>
      <c r="EH110" s="14"/>
      <c r="EI110" s="14"/>
      <c r="EJ110" s="14"/>
      <c r="EK110" s="14"/>
      <c r="EL110" s="14"/>
      <c r="EM110" s="14"/>
      <c r="EN110" s="14"/>
      <c r="EO110" s="14"/>
      <c r="EP110" s="14"/>
      <c r="EQ110" s="14"/>
      <c r="ER110" s="14"/>
      <c r="ES110" s="14"/>
      <c r="ET110" s="14"/>
      <c r="EU110" s="14"/>
      <c r="EV110" s="14"/>
      <c r="EW110" s="14"/>
      <c r="EX110" s="14"/>
      <c r="EY110" s="14"/>
      <c r="EZ110" s="14"/>
      <c r="FA110" s="14"/>
      <c r="FB110" s="14"/>
      <c r="FC110" s="14"/>
      <c r="FD110" s="14"/>
      <c r="FE110" s="14"/>
      <c r="FF110" s="14"/>
      <c r="FG110" s="14"/>
      <c r="FH110" s="14"/>
      <c r="FI110" s="14"/>
      <c r="FJ110" s="14"/>
      <c r="FK110" s="14"/>
      <c r="FL110" s="14"/>
      <c r="FM110" s="14"/>
      <c r="FN110" s="14"/>
      <c r="FO110" s="14"/>
      <c r="FP110" s="14"/>
      <c r="FQ110" s="14"/>
      <c r="FR110" s="14"/>
      <c r="FS110" s="14"/>
      <c r="FT110" s="14"/>
      <c r="FU110" s="14"/>
      <c r="FV110" s="14"/>
      <c r="FW110" s="14"/>
      <c r="FX110" s="14"/>
      <c r="FY110" s="14"/>
      <c r="FZ110" s="14"/>
      <c r="GA110" s="14"/>
      <c r="GB110" s="14"/>
      <c r="GC110" s="14"/>
      <c r="GD110" s="14"/>
      <c r="GE110" s="14"/>
      <c r="GF110" s="14"/>
      <c r="GG110" s="14"/>
      <c r="GH110" s="14"/>
      <c r="GI110" s="14"/>
      <c r="GJ110" s="14"/>
      <c r="GK110" s="14"/>
      <c r="GL110" s="14"/>
      <c r="GM110" s="14"/>
      <c r="GN110" s="14"/>
      <c r="GO110" s="14"/>
      <c r="GP110" s="14"/>
      <c r="GQ110" s="14"/>
      <c r="GR110" s="14"/>
      <c r="GS110" s="14"/>
      <c r="GT110" s="14"/>
      <c r="GU110" s="14"/>
      <c r="GV110" s="14"/>
      <c r="GW110" s="14"/>
      <c r="GX110" s="14"/>
      <c r="GY110" s="14"/>
      <c r="GZ110" s="14"/>
      <c r="HA110" s="14"/>
      <c r="HB110" s="14"/>
      <c r="HC110" s="14"/>
      <c r="HD110" s="14"/>
      <c r="HE110" s="14"/>
      <c r="HF110" s="14"/>
      <c r="HG110" s="14"/>
      <c r="HH110" s="14"/>
      <c r="HI110" s="14"/>
      <c r="HJ110" s="14"/>
      <c r="HK110" s="14"/>
      <c r="HL110" s="14"/>
      <c r="HM110" s="14"/>
      <c r="HN110" s="14"/>
      <c r="HO110" s="14"/>
      <c r="HP110" s="14"/>
      <c r="HQ110" s="14"/>
      <c r="HR110" s="14"/>
      <c r="HS110" s="14"/>
      <c r="HT110" s="14"/>
      <c r="HU110" s="14"/>
      <c r="HV110" s="14"/>
      <c r="HW110" s="14"/>
      <c r="HX110" s="14"/>
      <c r="HY110" s="14"/>
      <c r="HZ110" s="14"/>
      <c r="IA110" s="14"/>
      <c r="IB110" s="14"/>
      <c r="IC110" s="14"/>
      <c r="ID110" s="14"/>
      <c r="IE110" s="14"/>
      <c r="IF110" s="14"/>
    </row>
    <row r="111" spans="1:240" s="15" customFormat="1" ht="18" customHeight="1" x14ac:dyDescent="0.2">
      <c r="A111" s="452"/>
      <c r="B111" s="540"/>
      <c r="C111" s="579"/>
      <c r="D111" s="596"/>
      <c r="E111" s="849"/>
      <c r="F111" s="311" t="s">
        <v>43</v>
      </c>
      <c r="G111" s="312">
        <f>SUM(G107:G110)</f>
        <v>1553.1</v>
      </c>
      <c r="H111" s="217">
        <f>SUM(H107:H110)</f>
        <v>1055.8</v>
      </c>
      <c r="I111" s="313">
        <f>SUM(I107:I110)</f>
        <v>1055.8</v>
      </c>
      <c r="J111" s="165">
        <f>SUM(J107:J110)</f>
        <v>0</v>
      </c>
      <c r="K111" s="165">
        <f>SUM(K107:K110)</f>
        <v>0</v>
      </c>
      <c r="L111" s="904"/>
      <c r="M111" s="905"/>
      <c r="N111" s="905"/>
      <c r="O111" s="906"/>
      <c r="P111" s="36"/>
      <c r="Q111" s="14"/>
      <c r="R111" s="14"/>
      <c r="S111" s="14"/>
      <c r="T111" s="14"/>
      <c r="U111" s="14"/>
      <c r="V111" s="14"/>
      <c r="W111" s="14"/>
      <c r="X111" s="14"/>
      <c r="Y111" s="14"/>
      <c r="Z111" s="14"/>
      <c r="AA111" s="14"/>
      <c r="AB111" s="14"/>
      <c r="AC111" s="14"/>
      <c r="AD111" s="14"/>
      <c r="AE111" s="14"/>
      <c r="AF111" s="14"/>
      <c r="AG111" s="14"/>
      <c r="AH111" s="14"/>
      <c r="AI111" s="14"/>
      <c r="AJ111" s="14"/>
      <c r="AK111" s="14"/>
      <c r="AL111" s="14"/>
      <c r="AM111" s="14"/>
      <c r="AN111" s="14"/>
      <c r="AO111" s="14"/>
      <c r="AP111" s="14"/>
      <c r="AQ111" s="14"/>
      <c r="AR111" s="14"/>
      <c r="AS111" s="14"/>
      <c r="AT111" s="14"/>
      <c r="AU111" s="14"/>
      <c r="AV111" s="14"/>
      <c r="AW111" s="14"/>
      <c r="AX111" s="14"/>
      <c r="AY111" s="14"/>
      <c r="AZ111" s="14"/>
      <c r="BA111" s="14"/>
      <c r="BB111" s="14"/>
      <c r="BC111" s="14"/>
      <c r="BD111" s="14"/>
      <c r="BE111" s="14"/>
      <c r="BF111" s="14"/>
      <c r="BG111" s="14"/>
      <c r="BH111" s="14"/>
      <c r="BI111" s="14"/>
      <c r="BJ111" s="14"/>
      <c r="BK111" s="14"/>
      <c r="BL111" s="14"/>
      <c r="BM111" s="14"/>
      <c r="BN111" s="14"/>
      <c r="BO111" s="14"/>
      <c r="BP111" s="14"/>
      <c r="BQ111" s="14"/>
      <c r="BR111" s="14"/>
      <c r="BS111" s="14"/>
      <c r="BT111" s="14"/>
      <c r="BU111" s="14"/>
      <c r="BV111" s="14"/>
      <c r="BW111" s="14"/>
      <c r="BX111" s="14"/>
      <c r="BY111" s="14"/>
      <c r="BZ111" s="14"/>
      <c r="CA111" s="14"/>
      <c r="CB111" s="14"/>
      <c r="CC111" s="14"/>
      <c r="CD111" s="14"/>
      <c r="CE111" s="14"/>
      <c r="CF111" s="14"/>
      <c r="CG111" s="14"/>
      <c r="CH111" s="14"/>
      <c r="CI111" s="14"/>
      <c r="CJ111" s="14"/>
      <c r="CK111" s="14"/>
      <c r="CL111" s="14"/>
      <c r="CM111" s="14"/>
      <c r="CN111" s="14"/>
      <c r="CO111" s="14"/>
      <c r="CP111" s="14"/>
      <c r="CQ111" s="14"/>
      <c r="CR111" s="14"/>
      <c r="CS111" s="14"/>
      <c r="CT111" s="14"/>
      <c r="CU111" s="14"/>
      <c r="CV111" s="14"/>
      <c r="CW111" s="14"/>
      <c r="CX111" s="14"/>
      <c r="CY111" s="14"/>
      <c r="CZ111" s="14"/>
      <c r="DA111" s="14"/>
      <c r="DB111" s="14"/>
      <c r="DC111" s="14"/>
      <c r="DD111" s="14"/>
      <c r="DE111" s="14"/>
      <c r="DF111" s="14"/>
      <c r="DG111" s="14"/>
      <c r="DH111" s="14"/>
      <c r="DI111" s="14"/>
      <c r="DJ111" s="14"/>
      <c r="DK111" s="14"/>
      <c r="DL111" s="14"/>
      <c r="DM111" s="14"/>
      <c r="DN111" s="14"/>
      <c r="DO111" s="14"/>
      <c r="DP111" s="14"/>
      <c r="DQ111" s="14"/>
      <c r="DR111" s="14"/>
      <c r="DS111" s="14"/>
      <c r="DT111" s="14"/>
      <c r="DU111" s="14"/>
      <c r="DV111" s="14"/>
      <c r="DW111" s="14"/>
      <c r="DX111" s="14"/>
      <c r="DY111" s="14"/>
      <c r="DZ111" s="14"/>
      <c r="EA111" s="14"/>
      <c r="EB111" s="14"/>
      <c r="EC111" s="14"/>
      <c r="ED111" s="14"/>
      <c r="EE111" s="14"/>
      <c r="EF111" s="14"/>
      <c r="EG111" s="14"/>
      <c r="EH111" s="14"/>
      <c r="EI111" s="14"/>
      <c r="EJ111" s="14"/>
      <c r="EK111" s="14"/>
      <c r="EL111" s="14"/>
      <c r="EM111" s="14"/>
      <c r="EN111" s="14"/>
      <c r="EO111" s="14"/>
      <c r="EP111" s="14"/>
      <c r="EQ111" s="14"/>
      <c r="ER111" s="14"/>
      <c r="ES111" s="14"/>
      <c r="ET111" s="14"/>
      <c r="EU111" s="14"/>
      <c r="EV111" s="14"/>
      <c r="EW111" s="14"/>
      <c r="EX111" s="14"/>
      <c r="EY111" s="14"/>
      <c r="EZ111" s="14"/>
      <c r="FA111" s="14"/>
      <c r="FB111" s="14"/>
      <c r="FC111" s="14"/>
      <c r="FD111" s="14"/>
      <c r="FE111" s="14"/>
      <c r="FF111" s="14"/>
      <c r="FG111" s="14"/>
      <c r="FH111" s="14"/>
      <c r="FI111" s="14"/>
      <c r="FJ111" s="14"/>
      <c r="FK111" s="14"/>
      <c r="FL111" s="14"/>
      <c r="FM111" s="14"/>
      <c r="FN111" s="14"/>
      <c r="FO111" s="14"/>
      <c r="FP111" s="14"/>
      <c r="FQ111" s="14"/>
      <c r="FR111" s="14"/>
      <c r="FS111" s="14"/>
      <c r="FT111" s="14"/>
      <c r="FU111" s="14"/>
      <c r="FV111" s="14"/>
      <c r="FW111" s="14"/>
      <c r="FX111" s="14"/>
      <c r="FY111" s="14"/>
      <c r="FZ111" s="14"/>
      <c r="GA111" s="14"/>
      <c r="GB111" s="14"/>
      <c r="GC111" s="14"/>
      <c r="GD111" s="14"/>
      <c r="GE111" s="14"/>
      <c r="GF111" s="14"/>
      <c r="GG111" s="14"/>
      <c r="GH111" s="14"/>
      <c r="GI111" s="14"/>
      <c r="GJ111" s="14"/>
      <c r="GK111" s="14"/>
      <c r="GL111" s="14"/>
      <c r="GM111" s="14"/>
      <c r="GN111" s="14"/>
      <c r="GO111" s="14"/>
      <c r="GP111" s="14"/>
      <c r="GQ111" s="14"/>
      <c r="GR111" s="14"/>
      <c r="GS111" s="14"/>
      <c r="GT111" s="14"/>
      <c r="GU111" s="14"/>
      <c r="GV111" s="14"/>
      <c r="GW111" s="14"/>
      <c r="GX111" s="14"/>
      <c r="GY111" s="14"/>
      <c r="GZ111" s="14"/>
      <c r="HA111" s="14"/>
      <c r="HB111" s="14"/>
      <c r="HC111" s="14"/>
      <c r="HD111" s="14"/>
      <c r="HE111" s="14"/>
      <c r="HF111" s="14"/>
      <c r="HG111" s="14"/>
      <c r="HH111" s="14"/>
      <c r="HI111" s="14"/>
      <c r="HJ111" s="14"/>
      <c r="HK111" s="14"/>
      <c r="HL111" s="14"/>
      <c r="HM111" s="14"/>
      <c r="HN111" s="14"/>
      <c r="HO111" s="14"/>
      <c r="HP111" s="14"/>
      <c r="HQ111" s="14"/>
      <c r="HR111" s="14"/>
      <c r="HS111" s="14"/>
      <c r="HT111" s="14"/>
      <c r="HU111" s="14"/>
      <c r="HV111" s="14"/>
      <c r="HW111" s="14"/>
      <c r="HX111" s="14"/>
      <c r="HY111" s="14"/>
      <c r="HZ111" s="14"/>
      <c r="IA111" s="14"/>
      <c r="IB111" s="14"/>
      <c r="IC111" s="14"/>
      <c r="ID111" s="14"/>
      <c r="IE111" s="14"/>
      <c r="IF111" s="14"/>
    </row>
    <row r="112" spans="1:240" s="15" customFormat="1" ht="32.25" customHeight="1" x14ac:dyDescent="0.2">
      <c r="A112" s="597" t="s">
        <v>6</v>
      </c>
      <c r="B112" s="582" t="s">
        <v>10</v>
      </c>
      <c r="C112" s="572" t="s">
        <v>24</v>
      </c>
      <c r="D112" s="544" t="s">
        <v>247</v>
      </c>
      <c r="E112" s="944" t="s">
        <v>160</v>
      </c>
      <c r="F112" s="314" t="s">
        <v>52</v>
      </c>
      <c r="G112" s="315"/>
      <c r="H112" s="315"/>
      <c r="I112" s="316"/>
      <c r="J112" s="317"/>
      <c r="K112" s="318"/>
      <c r="L112" s="395" t="s">
        <v>74</v>
      </c>
      <c r="M112" s="396"/>
      <c r="N112" s="368"/>
      <c r="O112" s="368"/>
      <c r="P112" s="36"/>
      <c r="Q112" s="14"/>
      <c r="R112" s="14"/>
      <c r="S112" s="14"/>
      <c r="T112" s="14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F112" s="14"/>
      <c r="AG112" s="14"/>
      <c r="AH112" s="14"/>
      <c r="AI112" s="14"/>
      <c r="AJ112" s="14"/>
      <c r="AK112" s="14"/>
      <c r="AL112" s="14"/>
      <c r="AM112" s="14"/>
      <c r="AN112" s="14"/>
      <c r="AO112" s="14"/>
      <c r="AP112" s="14"/>
      <c r="AQ112" s="14"/>
      <c r="AR112" s="14"/>
      <c r="AS112" s="14"/>
      <c r="AT112" s="14"/>
      <c r="AU112" s="14"/>
      <c r="AV112" s="14"/>
      <c r="AW112" s="14"/>
      <c r="AX112" s="14"/>
      <c r="AY112" s="14"/>
      <c r="AZ112" s="14"/>
      <c r="BA112" s="14"/>
      <c r="BB112" s="14"/>
      <c r="BC112" s="14"/>
      <c r="BD112" s="14"/>
      <c r="BE112" s="14"/>
      <c r="BF112" s="14"/>
      <c r="BG112" s="14"/>
      <c r="BH112" s="14"/>
      <c r="BI112" s="14"/>
      <c r="BJ112" s="14"/>
      <c r="BK112" s="14"/>
      <c r="BL112" s="14"/>
      <c r="BM112" s="14"/>
      <c r="BN112" s="14"/>
      <c r="BO112" s="14"/>
      <c r="BP112" s="14"/>
      <c r="BQ112" s="14"/>
      <c r="BR112" s="14"/>
      <c r="BS112" s="14"/>
      <c r="BT112" s="14"/>
      <c r="BU112" s="14"/>
      <c r="BV112" s="14"/>
      <c r="BW112" s="14"/>
      <c r="BX112" s="14"/>
      <c r="BY112" s="14"/>
      <c r="BZ112" s="14"/>
      <c r="CA112" s="14"/>
      <c r="CB112" s="14"/>
      <c r="CC112" s="14"/>
      <c r="CD112" s="14"/>
      <c r="CE112" s="14"/>
      <c r="CF112" s="14"/>
      <c r="CG112" s="14"/>
      <c r="CH112" s="14"/>
      <c r="CI112" s="14"/>
      <c r="CJ112" s="14"/>
      <c r="CK112" s="14"/>
      <c r="CL112" s="14"/>
      <c r="CM112" s="14"/>
      <c r="CN112" s="14"/>
      <c r="CO112" s="14"/>
      <c r="CP112" s="14"/>
      <c r="CQ112" s="14"/>
      <c r="CR112" s="14"/>
      <c r="CS112" s="14"/>
      <c r="CT112" s="14"/>
      <c r="CU112" s="14"/>
      <c r="CV112" s="14"/>
      <c r="CW112" s="14"/>
      <c r="CX112" s="14"/>
      <c r="CY112" s="14"/>
      <c r="CZ112" s="14"/>
      <c r="DA112" s="14"/>
      <c r="DB112" s="14"/>
      <c r="DC112" s="14"/>
      <c r="DD112" s="14"/>
      <c r="DE112" s="14"/>
      <c r="DF112" s="14"/>
      <c r="DG112" s="14"/>
      <c r="DH112" s="14"/>
      <c r="DI112" s="14"/>
      <c r="DJ112" s="14"/>
      <c r="DK112" s="14"/>
      <c r="DL112" s="14"/>
      <c r="DM112" s="14"/>
      <c r="DN112" s="14"/>
      <c r="DO112" s="14"/>
      <c r="DP112" s="14"/>
      <c r="DQ112" s="14"/>
      <c r="DR112" s="14"/>
      <c r="DS112" s="14"/>
      <c r="DT112" s="14"/>
      <c r="DU112" s="14"/>
      <c r="DV112" s="14"/>
      <c r="DW112" s="14"/>
      <c r="DX112" s="14"/>
      <c r="DY112" s="14"/>
      <c r="DZ112" s="14"/>
      <c r="EA112" s="14"/>
      <c r="EB112" s="14"/>
      <c r="EC112" s="14"/>
      <c r="ED112" s="14"/>
      <c r="EE112" s="14"/>
      <c r="EF112" s="14"/>
      <c r="EG112" s="14"/>
      <c r="EH112" s="14"/>
      <c r="EI112" s="14"/>
      <c r="EJ112" s="14"/>
      <c r="EK112" s="14"/>
      <c r="EL112" s="14"/>
      <c r="EM112" s="14"/>
      <c r="EN112" s="14"/>
      <c r="EO112" s="14"/>
      <c r="EP112" s="14"/>
      <c r="EQ112" s="14"/>
      <c r="ER112" s="14"/>
      <c r="ES112" s="14"/>
      <c r="ET112" s="14"/>
      <c r="EU112" s="14"/>
      <c r="EV112" s="14"/>
      <c r="EW112" s="14"/>
      <c r="EX112" s="14"/>
      <c r="EY112" s="14"/>
      <c r="EZ112" s="14"/>
      <c r="FA112" s="14"/>
      <c r="FB112" s="14"/>
      <c r="FC112" s="14"/>
      <c r="FD112" s="14"/>
      <c r="FE112" s="14"/>
      <c r="FF112" s="14"/>
      <c r="FG112" s="14"/>
      <c r="FH112" s="14"/>
      <c r="FI112" s="14"/>
      <c r="FJ112" s="14"/>
      <c r="FK112" s="14"/>
      <c r="FL112" s="14"/>
      <c r="FM112" s="14"/>
      <c r="FN112" s="14"/>
      <c r="FO112" s="14"/>
      <c r="FP112" s="14"/>
      <c r="FQ112" s="14"/>
      <c r="FR112" s="14"/>
      <c r="FS112" s="14"/>
      <c r="FT112" s="14"/>
      <c r="FU112" s="14"/>
      <c r="FV112" s="14"/>
      <c r="FW112" s="14"/>
      <c r="FX112" s="14"/>
      <c r="FY112" s="14"/>
      <c r="FZ112" s="14"/>
      <c r="GA112" s="14"/>
      <c r="GB112" s="14"/>
      <c r="GC112" s="14"/>
      <c r="GD112" s="14"/>
      <c r="GE112" s="14"/>
      <c r="GF112" s="14"/>
      <c r="GG112" s="14"/>
      <c r="GH112" s="14"/>
      <c r="GI112" s="14"/>
      <c r="GJ112" s="14"/>
      <c r="GK112" s="14"/>
      <c r="GL112" s="14"/>
      <c r="GM112" s="14"/>
      <c r="GN112" s="14"/>
      <c r="GO112" s="14"/>
      <c r="GP112" s="14"/>
      <c r="GQ112" s="14"/>
      <c r="GR112" s="14"/>
      <c r="GS112" s="14"/>
      <c r="GT112" s="14"/>
      <c r="GU112" s="14"/>
      <c r="GV112" s="14"/>
      <c r="GW112" s="14"/>
      <c r="GX112" s="14"/>
      <c r="GY112" s="14"/>
      <c r="GZ112" s="14"/>
      <c r="HA112" s="14"/>
      <c r="HB112" s="14"/>
      <c r="HC112" s="14"/>
      <c r="HD112" s="14"/>
      <c r="HE112" s="14"/>
      <c r="HF112" s="14"/>
      <c r="HG112" s="14"/>
      <c r="HH112" s="14"/>
      <c r="HI112" s="14"/>
      <c r="HJ112" s="14"/>
      <c r="HK112" s="14"/>
      <c r="HL112" s="14"/>
      <c r="HM112" s="14"/>
      <c r="HN112" s="14"/>
      <c r="HO112" s="14"/>
      <c r="HP112" s="14"/>
      <c r="HQ112" s="14"/>
      <c r="HR112" s="14"/>
      <c r="HS112" s="14"/>
      <c r="HT112" s="14"/>
      <c r="HU112" s="14"/>
      <c r="HV112" s="14"/>
      <c r="HW112" s="14"/>
      <c r="HX112" s="14"/>
      <c r="HY112" s="14"/>
      <c r="HZ112" s="14"/>
      <c r="IA112" s="14"/>
      <c r="IB112" s="14"/>
      <c r="IC112" s="14"/>
      <c r="ID112" s="14"/>
      <c r="IE112" s="14"/>
      <c r="IF112" s="14"/>
    </row>
    <row r="113" spans="1:240" s="15" customFormat="1" ht="60.75" customHeight="1" x14ac:dyDescent="0.2">
      <c r="A113" s="598"/>
      <c r="B113" s="583"/>
      <c r="C113" s="572"/>
      <c r="D113" s="544"/>
      <c r="E113" s="945"/>
      <c r="F113" s="319" t="s">
        <v>190</v>
      </c>
      <c r="G113" s="320">
        <v>35.5</v>
      </c>
      <c r="H113" s="320"/>
      <c r="I113" s="321"/>
      <c r="J113" s="322">
        <v>700</v>
      </c>
      <c r="K113" s="323"/>
      <c r="L113" s="395" t="s">
        <v>108</v>
      </c>
      <c r="M113" s="368"/>
      <c r="N113" s="397" t="s">
        <v>135</v>
      </c>
      <c r="O113" s="398"/>
      <c r="P113" s="36"/>
      <c r="Q113" s="14"/>
      <c r="R113" s="14"/>
      <c r="S113" s="14"/>
      <c r="T113" s="14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F113" s="14"/>
      <c r="AG113" s="14"/>
      <c r="AH113" s="14"/>
      <c r="AI113" s="14"/>
      <c r="AJ113" s="14"/>
      <c r="AK113" s="14"/>
      <c r="AL113" s="14"/>
      <c r="AM113" s="14"/>
      <c r="AN113" s="14"/>
      <c r="AO113" s="14"/>
      <c r="AP113" s="14"/>
      <c r="AQ113" s="14"/>
      <c r="AR113" s="14"/>
      <c r="AS113" s="14"/>
      <c r="AT113" s="14"/>
      <c r="AU113" s="14"/>
      <c r="AV113" s="14"/>
      <c r="AW113" s="14"/>
      <c r="AX113" s="14"/>
      <c r="AY113" s="14"/>
      <c r="AZ113" s="14"/>
      <c r="BA113" s="14"/>
      <c r="BB113" s="14"/>
      <c r="BC113" s="14"/>
      <c r="BD113" s="14"/>
      <c r="BE113" s="14"/>
      <c r="BF113" s="14"/>
      <c r="BG113" s="14"/>
      <c r="BH113" s="14"/>
      <c r="BI113" s="14"/>
      <c r="BJ113" s="14"/>
      <c r="BK113" s="14"/>
      <c r="BL113" s="14"/>
      <c r="BM113" s="14"/>
      <c r="BN113" s="14"/>
      <c r="BO113" s="14"/>
      <c r="BP113" s="14"/>
      <c r="BQ113" s="14"/>
      <c r="BR113" s="14"/>
      <c r="BS113" s="14"/>
      <c r="BT113" s="14"/>
      <c r="BU113" s="14"/>
      <c r="BV113" s="14"/>
      <c r="BW113" s="14"/>
      <c r="BX113" s="14"/>
      <c r="BY113" s="14"/>
      <c r="BZ113" s="14"/>
      <c r="CA113" s="14"/>
      <c r="CB113" s="14"/>
      <c r="CC113" s="14"/>
      <c r="CD113" s="14"/>
      <c r="CE113" s="14"/>
      <c r="CF113" s="14"/>
      <c r="CG113" s="14"/>
      <c r="CH113" s="14"/>
      <c r="CI113" s="14"/>
      <c r="CJ113" s="14"/>
      <c r="CK113" s="14"/>
      <c r="CL113" s="14"/>
      <c r="CM113" s="14"/>
      <c r="CN113" s="14"/>
      <c r="CO113" s="14"/>
      <c r="CP113" s="14"/>
      <c r="CQ113" s="14"/>
      <c r="CR113" s="14"/>
      <c r="CS113" s="14"/>
      <c r="CT113" s="14"/>
      <c r="CU113" s="14"/>
      <c r="CV113" s="14"/>
      <c r="CW113" s="14"/>
      <c r="CX113" s="14"/>
      <c r="CY113" s="14"/>
      <c r="CZ113" s="14"/>
      <c r="DA113" s="14"/>
      <c r="DB113" s="14"/>
      <c r="DC113" s="14"/>
      <c r="DD113" s="14"/>
      <c r="DE113" s="14"/>
      <c r="DF113" s="14"/>
      <c r="DG113" s="14"/>
      <c r="DH113" s="14"/>
      <c r="DI113" s="14"/>
      <c r="DJ113" s="14"/>
      <c r="DK113" s="14"/>
      <c r="DL113" s="14"/>
      <c r="DM113" s="14"/>
      <c r="DN113" s="14"/>
      <c r="DO113" s="14"/>
      <c r="DP113" s="14"/>
      <c r="DQ113" s="14"/>
      <c r="DR113" s="14"/>
      <c r="DS113" s="14"/>
      <c r="DT113" s="14"/>
      <c r="DU113" s="14"/>
      <c r="DV113" s="14"/>
      <c r="DW113" s="14"/>
      <c r="DX113" s="14"/>
      <c r="DY113" s="14"/>
      <c r="DZ113" s="14"/>
      <c r="EA113" s="14"/>
      <c r="EB113" s="14"/>
      <c r="EC113" s="14"/>
      <c r="ED113" s="14"/>
      <c r="EE113" s="14"/>
      <c r="EF113" s="14"/>
      <c r="EG113" s="14"/>
      <c r="EH113" s="14"/>
      <c r="EI113" s="14"/>
      <c r="EJ113" s="14"/>
      <c r="EK113" s="14"/>
      <c r="EL113" s="14"/>
      <c r="EM113" s="14"/>
      <c r="EN113" s="14"/>
      <c r="EO113" s="14"/>
      <c r="EP113" s="14"/>
      <c r="EQ113" s="14"/>
      <c r="ER113" s="14"/>
      <c r="ES113" s="14"/>
      <c r="ET113" s="14"/>
      <c r="EU113" s="14"/>
      <c r="EV113" s="14"/>
      <c r="EW113" s="14"/>
      <c r="EX113" s="14"/>
      <c r="EY113" s="14"/>
      <c r="EZ113" s="14"/>
      <c r="FA113" s="14"/>
      <c r="FB113" s="14"/>
      <c r="FC113" s="14"/>
      <c r="FD113" s="14"/>
      <c r="FE113" s="14"/>
      <c r="FF113" s="14"/>
      <c r="FG113" s="14"/>
      <c r="FH113" s="14"/>
      <c r="FI113" s="14"/>
      <c r="FJ113" s="14"/>
      <c r="FK113" s="14"/>
      <c r="FL113" s="14"/>
      <c r="FM113" s="14"/>
      <c r="FN113" s="14"/>
      <c r="FO113" s="14"/>
      <c r="FP113" s="14"/>
      <c r="FQ113" s="14"/>
      <c r="FR113" s="14"/>
      <c r="FS113" s="14"/>
      <c r="FT113" s="14"/>
      <c r="FU113" s="14"/>
      <c r="FV113" s="14"/>
      <c r="FW113" s="14"/>
      <c r="FX113" s="14"/>
      <c r="FY113" s="14"/>
      <c r="FZ113" s="14"/>
      <c r="GA113" s="14"/>
      <c r="GB113" s="14"/>
      <c r="GC113" s="14"/>
      <c r="GD113" s="14"/>
      <c r="GE113" s="14"/>
      <c r="GF113" s="14"/>
      <c r="GG113" s="14"/>
      <c r="GH113" s="14"/>
      <c r="GI113" s="14"/>
      <c r="GJ113" s="14"/>
      <c r="GK113" s="14"/>
      <c r="GL113" s="14"/>
      <c r="GM113" s="14"/>
      <c r="GN113" s="14"/>
      <c r="GO113" s="14"/>
      <c r="GP113" s="14"/>
      <c r="GQ113" s="14"/>
      <c r="GR113" s="14"/>
      <c r="GS113" s="14"/>
      <c r="GT113" s="14"/>
      <c r="GU113" s="14"/>
      <c r="GV113" s="14"/>
      <c r="GW113" s="14"/>
      <c r="GX113" s="14"/>
      <c r="GY113" s="14"/>
      <c r="GZ113" s="14"/>
      <c r="HA113" s="14"/>
      <c r="HB113" s="14"/>
      <c r="HC113" s="14"/>
      <c r="HD113" s="14"/>
      <c r="HE113" s="14"/>
      <c r="HF113" s="14"/>
      <c r="HG113" s="14"/>
      <c r="HH113" s="14"/>
      <c r="HI113" s="14"/>
      <c r="HJ113" s="14"/>
      <c r="HK113" s="14"/>
      <c r="HL113" s="14"/>
      <c r="HM113" s="14"/>
      <c r="HN113" s="14"/>
      <c r="HO113" s="14"/>
      <c r="HP113" s="14"/>
      <c r="HQ113" s="14"/>
      <c r="HR113" s="14"/>
      <c r="HS113" s="14"/>
      <c r="HT113" s="14"/>
      <c r="HU113" s="14"/>
      <c r="HV113" s="14"/>
      <c r="HW113" s="14"/>
      <c r="HX113" s="14"/>
      <c r="HY113" s="14"/>
      <c r="HZ113" s="14"/>
      <c r="IA113" s="14"/>
      <c r="IB113" s="14"/>
      <c r="IC113" s="14"/>
      <c r="ID113" s="14"/>
      <c r="IE113" s="14"/>
      <c r="IF113" s="14"/>
    </row>
    <row r="114" spans="1:240" s="15" customFormat="1" ht="22.5" customHeight="1" x14ac:dyDescent="0.2">
      <c r="A114" s="599"/>
      <c r="B114" s="584"/>
      <c r="C114" s="572"/>
      <c r="D114" s="544"/>
      <c r="E114" s="946"/>
      <c r="F114" s="324" t="s">
        <v>43</v>
      </c>
      <c r="G114" s="325">
        <f>SUM(G112:G113)</f>
        <v>35.5</v>
      </c>
      <c r="H114" s="325">
        <f>SUM(H112:H113)</f>
        <v>0</v>
      </c>
      <c r="I114" s="325">
        <f t="shared" ref="I114:K114" si="16">SUM(I112:I113)</f>
        <v>0</v>
      </c>
      <c r="J114" s="325">
        <f t="shared" si="16"/>
        <v>700</v>
      </c>
      <c r="K114" s="325">
        <f t="shared" si="16"/>
        <v>0</v>
      </c>
      <c r="L114" s="552"/>
      <c r="M114" s="553"/>
      <c r="N114" s="553"/>
      <c r="O114" s="554"/>
      <c r="P114" s="36"/>
      <c r="Q114" s="14"/>
      <c r="R114" s="14"/>
      <c r="S114" s="14"/>
      <c r="T114" s="14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F114" s="14"/>
      <c r="AG114" s="14"/>
      <c r="AH114" s="14"/>
      <c r="AI114" s="14"/>
      <c r="AJ114" s="14"/>
      <c r="AK114" s="14"/>
      <c r="AL114" s="14"/>
      <c r="AM114" s="14"/>
      <c r="AN114" s="14"/>
      <c r="AO114" s="14"/>
      <c r="AP114" s="14"/>
      <c r="AQ114" s="14"/>
      <c r="AR114" s="14"/>
      <c r="AS114" s="14"/>
      <c r="AT114" s="14"/>
      <c r="AU114" s="14"/>
      <c r="AV114" s="14"/>
      <c r="AW114" s="14"/>
      <c r="AX114" s="14"/>
      <c r="AY114" s="14"/>
      <c r="AZ114" s="14"/>
      <c r="BA114" s="14"/>
      <c r="BB114" s="14"/>
      <c r="BC114" s="14"/>
      <c r="BD114" s="14"/>
      <c r="BE114" s="14"/>
      <c r="BF114" s="14"/>
      <c r="BG114" s="14"/>
      <c r="BH114" s="14"/>
      <c r="BI114" s="14"/>
      <c r="BJ114" s="14"/>
      <c r="BK114" s="14"/>
      <c r="BL114" s="14"/>
      <c r="BM114" s="14"/>
      <c r="BN114" s="14"/>
      <c r="BO114" s="14"/>
      <c r="BP114" s="14"/>
      <c r="BQ114" s="14"/>
      <c r="BR114" s="14"/>
      <c r="BS114" s="14"/>
      <c r="BT114" s="14"/>
      <c r="BU114" s="14"/>
      <c r="BV114" s="14"/>
      <c r="BW114" s="14"/>
      <c r="BX114" s="14"/>
      <c r="BY114" s="14"/>
      <c r="BZ114" s="14"/>
      <c r="CA114" s="14"/>
      <c r="CB114" s="14"/>
      <c r="CC114" s="14"/>
      <c r="CD114" s="14"/>
      <c r="CE114" s="14"/>
      <c r="CF114" s="14"/>
      <c r="CG114" s="14"/>
      <c r="CH114" s="14"/>
      <c r="CI114" s="14"/>
      <c r="CJ114" s="14"/>
      <c r="CK114" s="14"/>
      <c r="CL114" s="14"/>
      <c r="CM114" s="14"/>
      <c r="CN114" s="14"/>
      <c r="CO114" s="14"/>
      <c r="CP114" s="14"/>
      <c r="CQ114" s="14"/>
      <c r="CR114" s="14"/>
      <c r="CS114" s="14"/>
      <c r="CT114" s="14"/>
      <c r="CU114" s="14"/>
      <c r="CV114" s="14"/>
      <c r="CW114" s="14"/>
      <c r="CX114" s="14"/>
      <c r="CY114" s="14"/>
      <c r="CZ114" s="14"/>
      <c r="DA114" s="14"/>
      <c r="DB114" s="14"/>
      <c r="DC114" s="14"/>
      <c r="DD114" s="14"/>
      <c r="DE114" s="14"/>
      <c r="DF114" s="14"/>
      <c r="DG114" s="14"/>
      <c r="DH114" s="14"/>
      <c r="DI114" s="14"/>
      <c r="DJ114" s="14"/>
      <c r="DK114" s="14"/>
      <c r="DL114" s="14"/>
      <c r="DM114" s="14"/>
      <c r="DN114" s="14"/>
      <c r="DO114" s="14"/>
      <c r="DP114" s="14"/>
      <c r="DQ114" s="14"/>
      <c r="DR114" s="14"/>
      <c r="DS114" s="14"/>
      <c r="DT114" s="14"/>
      <c r="DU114" s="14"/>
      <c r="DV114" s="14"/>
      <c r="DW114" s="14"/>
      <c r="DX114" s="14"/>
      <c r="DY114" s="14"/>
      <c r="DZ114" s="14"/>
      <c r="EA114" s="14"/>
      <c r="EB114" s="14"/>
      <c r="EC114" s="14"/>
      <c r="ED114" s="14"/>
      <c r="EE114" s="14"/>
      <c r="EF114" s="14"/>
      <c r="EG114" s="14"/>
      <c r="EH114" s="14"/>
      <c r="EI114" s="14"/>
      <c r="EJ114" s="14"/>
      <c r="EK114" s="14"/>
      <c r="EL114" s="14"/>
      <c r="EM114" s="14"/>
      <c r="EN114" s="14"/>
      <c r="EO114" s="14"/>
      <c r="EP114" s="14"/>
      <c r="EQ114" s="14"/>
      <c r="ER114" s="14"/>
      <c r="ES114" s="14"/>
      <c r="ET114" s="14"/>
      <c r="EU114" s="14"/>
      <c r="EV114" s="14"/>
      <c r="EW114" s="14"/>
      <c r="EX114" s="14"/>
      <c r="EY114" s="14"/>
      <c r="EZ114" s="14"/>
      <c r="FA114" s="14"/>
      <c r="FB114" s="14"/>
      <c r="FC114" s="14"/>
      <c r="FD114" s="14"/>
      <c r="FE114" s="14"/>
      <c r="FF114" s="14"/>
      <c r="FG114" s="14"/>
      <c r="FH114" s="14"/>
      <c r="FI114" s="14"/>
      <c r="FJ114" s="14"/>
      <c r="FK114" s="14"/>
      <c r="FL114" s="14"/>
      <c r="FM114" s="14"/>
      <c r="FN114" s="14"/>
      <c r="FO114" s="14"/>
      <c r="FP114" s="14"/>
      <c r="FQ114" s="14"/>
      <c r="FR114" s="14"/>
      <c r="FS114" s="14"/>
      <c r="FT114" s="14"/>
      <c r="FU114" s="14"/>
      <c r="FV114" s="14"/>
      <c r="FW114" s="14"/>
      <c r="FX114" s="14"/>
      <c r="FY114" s="14"/>
      <c r="FZ114" s="14"/>
      <c r="GA114" s="14"/>
      <c r="GB114" s="14"/>
      <c r="GC114" s="14"/>
      <c r="GD114" s="14"/>
      <c r="GE114" s="14"/>
      <c r="GF114" s="14"/>
      <c r="GG114" s="14"/>
      <c r="GH114" s="14"/>
      <c r="GI114" s="14"/>
      <c r="GJ114" s="14"/>
      <c r="GK114" s="14"/>
      <c r="GL114" s="14"/>
      <c r="GM114" s="14"/>
      <c r="GN114" s="14"/>
      <c r="GO114" s="14"/>
      <c r="GP114" s="14"/>
      <c r="GQ114" s="14"/>
      <c r="GR114" s="14"/>
      <c r="GS114" s="14"/>
      <c r="GT114" s="14"/>
      <c r="GU114" s="14"/>
      <c r="GV114" s="14"/>
      <c r="GW114" s="14"/>
      <c r="GX114" s="14"/>
      <c r="GY114" s="14"/>
      <c r="GZ114" s="14"/>
      <c r="HA114" s="14"/>
      <c r="HB114" s="14"/>
      <c r="HC114" s="14"/>
      <c r="HD114" s="14"/>
      <c r="HE114" s="14"/>
      <c r="HF114" s="14"/>
      <c r="HG114" s="14"/>
      <c r="HH114" s="14"/>
      <c r="HI114" s="14"/>
      <c r="HJ114" s="14"/>
      <c r="HK114" s="14"/>
      <c r="HL114" s="14"/>
      <c r="HM114" s="14"/>
      <c r="HN114" s="14"/>
      <c r="HO114" s="14"/>
      <c r="HP114" s="14"/>
      <c r="HQ114" s="14"/>
      <c r="HR114" s="14"/>
      <c r="HS114" s="14"/>
      <c r="HT114" s="14"/>
      <c r="HU114" s="14"/>
      <c r="HV114" s="14"/>
      <c r="HW114" s="14"/>
      <c r="HX114" s="14"/>
      <c r="HY114" s="14"/>
      <c r="HZ114" s="14"/>
      <c r="IA114" s="14"/>
      <c r="IB114" s="14"/>
      <c r="IC114" s="14"/>
      <c r="ID114" s="14"/>
      <c r="IE114" s="14"/>
      <c r="IF114" s="14"/>
    </row>
    <row r="115" spans="1:240" s="15" customFormat="1" ht="60" customHeight="1" x14ac:dyDescent="0.2">
      <c r="A115" s="585" t="s">
        <v>6</v>
      </c>
      <c r="B115" s="603" t="s">
        <v>10</v>
      </c>
      <c r="C115" s="601" t="s">
        <v>25</v>
      </c>
      <c r="D115" s="589" t="s">
        <v>166</v>
      </c>
      <c r="E115" s="587" t="s">
        <v>186</v>
      </c>
      <c r="F115" s="326" t="s">
        <v>190</v>
      </c>
      <c r="G115" s="195"/>
      <c r="H115" s="327"/>
      <c r="I115" s="193"/>
      <c r="J115" s="328">
        <v>1270</v>
      </c>
      <c r="K115" s="329"/>
      <c r="L115" s="399" t="s">
        <v>167</v>
      </c>
      <c r="M115" s="400"/>
      <c r="N115" s="400" t="s">
        <v>99</v>
      </c>
      <c r="O115" s="400"/>
      <c r="P115" s="36"/>
      <c r="Q115" s="14"/>
      <c r="R115" s="14"/>
      <c r="S115" s="14"/>
      <c r="T115" s="14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F115" s="14"/>
      <c r="AG115" s="14"/>
      <c r="AH115" s="14"/>
      <c r="AI115" s="14"/>
      <c r="AJ115" s="14"/>
      <c r="AK115" s="14"/>
      <c r="AL115" s="14"/>
      <c r="AM115" s="14"/>
      <c r="AN115" s="14"/>
      <c r="AO115" s="14"/>
      <c r="AP115" s="14"/>
      <c r="AQ115" s="14"/>
      <c r="AR115" s="14"/>
      <c r="AS115" s="14"/>
      <c r="AT115" s="14"/>
      <c r="AU115" s="14"/>
      <c r="AV115" s="14"/>
      <c r="AW115" s="14"/>
      <c r="AX115" s="14"/>
      <c r="AY115" s="14"/>
      <c r="AZ115" s="14"/>
      <c r="BA115" s="14"/>
      <c r="BB115" s="14"/>
      <c r="BC115" s="14"/>
      <c r="BD115" s="14"/>
      <c r="BE115" s="14"/>
      <c r="BF115" s="14"/>
      <c r="BG115" s="14"/>
      <c r="BH115" s="14"/>
      <c r="BI115" s="14"/>
      <c r="BJ115" s="14"/>
      <c r="BK115" s="14"/>
      <c r="BL115" s="14"/>
      <c r="BM115" s="14"/>
      <c r="BN115" s="14"/>
      <c r="BO115" s="14"/>
      <c r="BP115" s="14"/>
      <c r="BQ115" s="14"/>
      <c r="BR115" s="14"/>
      <c r="BS115" s="14"/>
      <c r="BT115" s="14"/>
      <c r="BU115" s="14"/>
      <c r="BV115" s="14"/>
      <c r="BW115" s="14"/>
      <c r="BX115" s="14"/>
      <c r="BY115" s="14"/>
      <c r="BZ115" s="14"/>
      <c r="CA115" s="14"/>
      <c r="CB115" s="14"/>
      <c r="CC115" s="14"/>
      <c r="CD115" s="14"/>
      <c r="CE115" s="14"/>
      <c r="CF115" s="14"/>
      <c r="CG115" s="14"/>
      <c r="CH115" s="14"/>
      <c r="CI115" s="14"/>
      <c r="CJ115" s="14"/>
      <c r="CK115" s="14"/>
      <c r="CL115" s="14"/>
      <c r="CM115" s="14"/>
      <c r="CN115" s="14"/>
      <c r="CO115" s="14"/>
      <c r="CP115" s="14"/>
      <c r="CQ115" s="14"/>
      <c r="CR115" s="14"/>
      <c r="CS115" s="14"/>
      <c r="CT115" s="14"/>
      <c r="CU115" s="14"/>
      <c r="CV115" s="14"/>
      <c r="CW115" s="14"/>
      <c r="CX115" s="14"/>
      <c r="CY115" s="14"/>
      <c r="CZ115" s="14"/>
      <c r="DA115" s="14"/>
      <c r="DB115" s="14"/>
      <c r="DC115" s="14"/>
      <c r="DD115" s="14"/>
      <c r="DE115" s="14"/>
      <c r="DF115" s="14"/>
      <c r="DG115" s="14"/>
      <c r="DH115" s="14"/>
      <c r="DI115" s="14"/>
      <c r="DJ115" s="14"/>
      <c r="DK115" s="14"/>
      <c r="DL115" s="14"/>
      <c r="DM115" s="14"/>
      <c r="DN115" s="14"/>
      <c r="DO115" s="14"/>
      <c r="DP115" s="14"/>
      <c r="DQ115" s="14"/>
      <c r="DR115" s="14"/>
      <c r="DS115" s="14"/>
      <c r="DT115" s="14"/>
      <c r="DU115" s="14"/>
      <c r="DV115" s="14"/>
      <c r="DW115" s="14"/>
      <c r="DX115" s="14"/>
      <c r="DY115" s="14"/>
      <c r="DZ115" s="14"/>
      <c r="EA115" s="14"/>
      <c r="EB115" s="14"/>
      <c r="EC115" s="14"/>
      <c r="ED115" s="14"/>
      <c r="EE115" s="14"/>
      <c r="EF115" s="14"/>
      <c r="EG115" s="14"/>
      <c r="EH115" s="14"/>
      <c r="EI115" s="14"/>
      <c r="EJ115" s="14"/>
      <c r="EK115" s="14"/>
      <c r="EL115" s="14"/>
      <c r="EM115" s="14"/>
      <c r="EN115" s="14"/>
      <c r="EO115" s="14"/>
      <c r="EP115" s="14"/>
      <c r="EQ115" s="14"/>
      <c r="ER115" s="14"/>
      <c r="ES115" s="14"/>
      <c r="ET115" s="14"/>
      <c r="EU115" s="14"/>
      <c r="EV115" s="14"/>
      <c r="EW115" s="14"/>
      <c r="EX115" s="14"/>
      <c r="EY115" s="14"/>
      <c r="EZ115" s="14"/>
      <c r="FA115" s="14"/>
      <c r="FB115" s="14"/>
      <c r="FC115" s="14"/>
      <c r="FD115" s="14"/>
      <c r="FE115" s="14"/>
      <c r="FF115" s="14"/>
      <c r="FG115" s="14"/>
      <c r="FH115" s="14"/>
      <c r="FI115" s="14"/>
      <c r="FJ115" s="14"/>
      <c r="FK115" s="14"/>
      <c r="FL115" s="14"/>
      <c r="FM115" s="14"/>
      <c r="FN115" s="14"/>
      <c r="FO115" s="14"/>
      <c r="FP115" s="14"/>
      <c r="FQ115" s="14"/>
      <c r="FR115" s="14"/>
      <c r="FS115" s="14"/>
      <c r="FT115" s="14"/>
      <c r="FU115" s="14"/>
      <c r="FV115" s="14"/>
      <c r="FW115" s="14"/>
      <c r="FX115" s="14"/>
      <c r="FY115" s="14"/>
      <c r="FZ115" s="14"/>
      <c r="GA115" s="14"/>
      <c r="GB115" s="14"/>
      <c r="GC115" s="14"/>
      <c r="GD115" s="14"/>
      <c r="GE115" s="14"/>
      <c r="GF115" s="14"/>
      <c r="GG115" s="14"/>
      <c r="GH115" s="14"/>
      <c r="GI115" s="14"/>
      <c r="GJ115" s="14"/>
      <c r="GK115" s="14"/>
      <c r="GL115" s="14"/>
      <c r="GM115" s="14"/>
      <c r="GN115" s="14"/>
      <c r="GO115" s="14"/>
      <c r="GP115" s="14"/>
      <c r="GQ115" s="14"/>
      <c r="GR115" s="14"/>
      <c r="GS115" s="14"/>
      <c r="GT115" s="14"/>
      <c r="GU115" s="14"/>
      <c r="GV115" s="14"/>
      <c r="GW115" s="14"/>
      <c r="GX115" s="14"/>
      <c r="GY115" s="14"/>
      <c r="GZ115" s="14"/>
      <c r="HA115" s="14"/>
      <c r="HB115" s="14"/>
      <c r="HC115" s="14"/>
      <c r="HD115" s="14"/>
      <c r="HE115" s="14"/>
      <c r="HF115" s="14"/>
      <c r="HG115" s="14"/>
      <c r="HH115" s="14"/>
      <c r="HI115" s="14"/>
      <c r="HJ115" s="14"/>
      <c r="HK115" s="14"/>
      <c r="HL115" s="14"/>
      <c r="HM115" s="14"/>
      <c r="HN115" s="14"/>
      <c r="HO115" s="14"/>
      <c r="HP115" s="14"/>
      <c r="HQ115" s="14"/>
      <c r="HR115" s="14"/>
      <c r="HS115" s="14"/>
      <c r="HT115" s="14"/>
      <c r="HU115" s="14"/>
      <c r="HV115" s="14"/>
      <c r="HW115" s="14"/>
      <c r="HX115" s="14"/>
      <c r="HY115" s="14"/>
      <c r="HZ115" s="14"/>
      <c r="IA115" s="14"/>
      <c r="IB115" s="14"/>
      <c r="IC115" s="14"/>
      <c r="ID115" s="14"/>
      <c r="IE115" s="14"/>
      <c r="IF115" s="14"/>
    </row>
    <row r="116" spans="1:240" s="15" customFormat="1" ht="21" customHeight="1" x14ac:dyDescent="0.2">
      <c r="A116" s="586"/>
      <c r="B116" s="604"/>
      <c r="C116" s="602"/>
      <c r="D116" s="590"/>
      <c r="E116" s="588"/>
      <c r="F116" s="311" t="s">
        <v>43</v>
      </c>
      <c r="G116" s="196">
        <f t="shared" ref="G116:K116" si="17">SUM(G115)</f>
        <v>0</v>
      </c>
      <c r="H116" s="196">
        <f t="shared" si="17"/>
        <v>0</v>
      </c>
      <c r="I116" s="196">
        <f t="shared" si="17"/>
        <v>0</v>
      </c>
      <c r="J116" s="196">
        <f t="shared" si="17"/>
        <v>1270</v>
      </c>
      <c r="K116" s="283">
        <f t="shared" si="17"/>
        <v>0</v>
      </c>
      <c r="L116" s="846"/>
      <c r="M116" s="846"/>
      <c r="N116" s="846"/>
      <c r="O116" s="846"/>
      <c r="P116" s="36"/>
      <c r="Q116" s="14"/>
      <c r="R116" s="14"/>
      <c r="S116" s="14"/>
      <c r="T116" s="14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F116" s="14"/>
      <c r="AG116" s="14"/>
      <c r="AH116" s="14"/>
      <c r="AI116" s="14"/>
      <c r="AJ116" s="14"/>
      <c r="AK116" s="14"/>
      <c r="AL116" s="14"/>
      <c r="AM116" s="14"/>
      <c r="AN116" s="14"/>
      <c r="AO116" s="14"/>
      <c r="AP116" s="14"/>
      <c r="AQ116" s="14"/>
      <c r="AR116" s="14"/>
      <c r="AS116" s="14"/>
      <c r="AT116" s="14"/>
      <c r="AU116" s="14"/>
      <c r="AV116" s="14"/>
      <c r="AW116" s="14"/>
      <c r="AX116" s="14"/>
      <c r="AY116" s="14"/>
      <c r="AZ116" s="14"/>
      <c r="BA116" s="14"/>
      <c r="BB116" s="14"/>
      <c r="BC116" s="14"/>
      <c r="BD116" s="14"/>
      <c r="BE116" s="14"/>
      <c r="BF116" s="14"/>
      <c r="BG116" s="14"/>
      <c r="BH116" s="14"/>
      <c r="BI116" s="14"/>
      <c r="BJ116" s="14"/>
      <c r="BK116" s="14"/>
      <c r="BL116" s="14"/>
      <c r="BM116" s="14"/>
      <c r="BN116" s="14"/>
      <c r="BO116" s="14"/>
      <c r="BP116" s="14"/>
      <c r="BQ116" s="14"/>
      <c r="BR116" s="14"/>
      <c r="BS116" s="14"/>
      <c r="BT116" s="14"/>
      <c r="BU116" s="14"/>
      <c r="BV116" s="14"/>
      <c r="BW116" s="14"/>
      <c r="BX116" s="14"/>
      <c r="BY116" s="14"/>
      <c r="BZ116" s="14"/>
      <c r="CA116" s="14"/>
      <c r="CB116" s="14"/>
      <c r="CC116" s="14"/>
      <c r="CD116" s="14"/>
      <c r="CE116" s="14"/>
      <c r="CF116" s="14"/>
      <c r="CG116" s="14"/>
      <c r="CH116" s="14"/>
      <c r="CI116" s="14"/>
      <c r="CJ116" s="14"/>
      <c r="CK116" s="14"/>
      <c r="CL116" s="14"/>
      <c r="CM116" s="14"/>
      <c r="CN116" s="14"/>
      <c r="CO116" s="14"/>
      <c r="CP116" s="14"/>
      <c r="CQ116" s="14"/>
      <c r="CR116" s="14"/>
      <c r="CS116" s="14"/>
      <c r="CT116" s="14"/>
      <c r="CU116" s="14"/>
      <c r="CV116" s="14"/>
      <c r="CW116" s="14"/>
      <c r="CX116" s="14"/>
      <c r="CY116" s="14"/>
      <c r="CZ116" s="14"/>
      <c r="DA116" s="14"/>
      <c r="DB116" s="14"/>
      <c r="DC116" s="14"/>
      <c r="DD116" s="14"/>
      <c r="DE116" s="14"/>
      <c r="DF116" s="14"/>
      <c r="DG116" s="14"/>
      <c r="DH116" s="14"/>
      <c r="DI116" s="14"/>
      <c r="DJ116" s="14"/>
      <c r="DK116" s="14"/>
      <c r="DL116" s="14"/>
      <c r="DM116" s="14"/>
      <c r="DN116" s="14"/>
      <c r="DO116" s="14"/>
      <c r="DP116" s="14"/>
      <c r="DQ116" s="14"/>
      <c r="DR116" s="14"/>
      <c r="DS116" s="14"/>
      <c r="DT116" s="14"/>
      <c r="DU116" s="14"/>
      <c r="DV116" s="14"/>
      <c r="DW116" s="14"/>
      <c r="DX116" s="14"/>
      <c r="DY116" s="14"/>
      <c r="DZ116" s="14"/>
      <c r="EA116" s="14"/>
      <c r="EB116" s="14"/>
      <c r="EC116" s="14"/>
      <c r="ED116" s="14"/>
      <c r="EE116" s="14"/>
      <c r="EF116" s="14"/>
      <c r="EG116" s="14"/>
      <c r="EH116" s="14"/>
      <c r="EI116" s="14"/>
      <c r="EJ116" s="14"/>
      <c r="EK116" s="14"/>
      <c r="EL116" s="14"/>
      <c r="EM116" s="14"/>
      <c r="EN116" s="14"/>
      <c r="EO116" s="14"/>
      <c r="EP116" s="14"/>
      <c r="EQ116" s="14"/>
      <c r="ER116" s="14"/>
      <c r="ES116" s="14"/>
      <c r="ET116" s="14"/>
      <c r="EU116" s="14"/>
      <c r="EV116" s="14"/>
      <c r="EW116" s="14"/>
      <c r="EX116" s="14"/>
      <c r="EY116" s="14"/>
      <c r="EZ116" s="14"/>
      <c r="FA116" s="14"/>
      <c r="FB116" s="14"/>
      <c r="FC116" s="14"/>
      <c r="FD116" s="14"/>
      <c r="FE116" s="14"/>
      <c r="FF116" s="14"/>
      <c r="FG116" s="14"/>
      <c r="FH116" s="14"/>
      <c r="FI116" s="14"/>
      <c r="FJ116" s="14"/>
      <c r="FK116" s="14"/>
      <c r="FL116" s="14"/>
      <c r="FM116" s="14"/>
      <c r="FN116" s="14"/>
      <c r="FO116" s="14"/>
      <c r="FP116" s="14"/>
      <c r="FQ116" s="14"/>
      <c r="FR116" s="14"/>
      <c r="FS116" s="14"/>
      <c r="FT116" s="14"/>
      <c r="FU116" s="14"/>
      <c r="FV116" s="14"/>
      <c r="FW116" s="14"/>
      <c r="FX116" s="14"/>
      <c r="FY116" s="14"/>
      <c r="FZ116" s="14"/>
      <c r="GA116" s="14"/>
      <c r="GB116" s="14"/>
      <c r="GC116" s="14"/>
      <c r="GD116" s="14"/>
      <c r="GE116" s="14"/>
      <c r="GF116" s="14"/>
      <c r="GG116" s="14"/>
      <c r="GH116" s="14"/>
      <c r="GI116" s="14"/>
      <c r="GJ116" s="14"/>
      <c r="GK116" s="14"/>
      <c r="GL116" s="14"/>
      <c r="GM116" s="14"/>
      <c r="GN116" s="14"/>
      <c r="GO116" s="14"/>
      <c r="GP116" s="14"/>
      <c r="GQ116" s="14"/>
      <c r="GR116" s="14"/>
      <c r="GS116" s="14"/>
      <c r="GT116" s="14"/>
      <c r="GU116" s="14"/>
      <c r="GV116" s="14"/>
      <c r="GW116" s="14"/>
      <c r="GX116" s="14"/>
      <c r="GY116" s="14"/>
      <c r="GZ116" s="14"/>
      <c r="HA116" s="14"/>
      <c r="HB116" s="14"/>
      <c r="HC116" s="14"/>
      <c r="HD116" s="14"/>
      <c r="HE116" s="14"/>
      <c r="HF116" s="14"/>
      <c r="HG116" s="14"/>
      <c r="HH116" s="14"/>
      <c r="HI116" s="14"/>
      <c r="HJ116" s="14"/>
      <c r="HK116" s="14"/>
      <c r="HL116" s="14"/>
      <c r="HM116" s="14"/>
      <c r="HN116" s="14"/>
      <c r="HO116" s="14"/>
      <c r="HP116" s="14"/>
      <c r="HQ116" s="14"/>
      <c r="HR116" s="14"/>
      <c r="HS116" s="14"/>
      <c r="HT116" s="14"/>
      <c r="HU116" s="14"/>
      <c r="HV116" s="14"/>
      <c r="HW116" s="14"/>
      <c r="HX116" s="14"/>
      <c r="HY116" s="14"/>
      <c r="HZ116" s="14"/>
      <c r="IA116" s="14"/>
      <c r="IB116" s="14"/>
      <c r="IC116" s="14"/>
      <c r="ID116" s="14"/>
      <c r="IE116" s="14"/>
      <c r="IF116" s="14"/>
    </row>
    <row r="117" spans="1:240" ht="20.25" customHeight="1" x14ac:dyDescent="0.2">
      <c r="A117" s="166" t="s">
        <v>6</v>
      </c>
      <c r="B117" s="167" t="s">
        <v>10</v>
      </c>
      <c r="C117" s="896" t="s">
        <v>45</v>
      </c>
      <c r="D117" s="897"/>
      <c r="E117" s="897"/>
      <c r="F117" s="471"/>
      <c r="G117" s="168">
        <f>SUM(G111+G114+G116)</f>
        <v>1588.6</v>
      </c>
      <c r="H117" s="168">
        <f>SUM(H111+H114+H116)</f>
        <v>1055.8</v>
      </c>
      <c r="I117" s="168">
        <f t="shared" ref="I117:K117" si="18">SUM(I111+I114+I116)</f>
        <v>1055.8</v>
      </c>
      <c r="J117" s="168">
        <f t="shared" si="18"/>
        <v>1970</v>
      </c>
      <c r="K117" s="168">
        <f t="shared" si="18"/>
        <v>0</v>
      </c>
      <c r="L117" s="940"/>
      <c r="M117" s="940"/>
      <c r="N117" s="940"/>
      <c r="O117" s="940"/>
      <c r="P117" s="36"/>
    </row>
    <row r="118" spans="1:240" ht="20.25" customHeight="1" x14ac:dyDescent="0.2">
      <c r="A118" s="166" t="s">
        <v>6</v>
      </c>
      <c r="B118" s="167" t="s">
        <v>11</v>
      </c>
      <c r="C118" s="477" t="s">
        <v>32</v>
      </c>
      <c r="D118" s="557"/>
      <c r="E118" s="557"/>
      <c r="F118" s="557"/>
      <c r="G118" s="557"/>
      <c r="H118" s="558"/>
      <c r="I118" s="557"/>
      <c r="J118" s="557"/>
      <c r="K118" s="557"/>
      <c r="L118" s="909"/>
      <c r="M118" s="909"/>
      <c r="N118" s="909"/>
      <c r="O118" s="910"/>
      <c r="P118" s="36"/>
    </row>
    <row r="119" spans="1:240" ht="25.5" customHeight="1" x14ac:dyDescent="0.2">
      <c r="A119" s="452" t="s">
        <v>6</v>
      </c>
      <c r="B119" s="539" t="s">
        <v>11</v>
      </c>
      <c r="C119" s="591" t="s">
        <v>6</v>
      </c>
      <c r="D119" s="473" t="s">
        <v>95</v>
      </c>
      <c r="E119" s="573" t="s">
        <v>19</v>
      </c>
      <c r="F119" s="202" t="s">
        <v>190</v>
      </c>
      <c r="G119" s="330">
        <v>45.8</v>
      </c>
      <c r="H119" s="331">
        <v>48.1</v>
      </c>
      <c r="I119" s="332">
        <v>48.1</v>
      </c>
      <c r="J119" s="333">
        <v>50.7</v>
      </c>
      <c r="K119" s="333">
        <v>53.2</v>
      </c>
      <c r="L119" s="902" t="s">
        <v>109</v>
      </c>
      <c r="M119" s="555">
        <v>13</v>
      </c>
      <c r="N119" s="823">
        <v>14</v>
      </c>
      <c r="O119" s="823">
        <v>14</v>
      </c>
      <c r="P119" s="36">
        <v>18</v>
      </c>
    </row>
    <row r="120" spans="1:240" ht="28.5" customHeight="1" x14ac:dyDescent="0.2">
      <c r="A120" s="452"/>
      <c r="B120" s="539"/>
      <c r="C120" s="591"/>
      <c r="D120" s="473"/>
      <c r="E120" s="573"/>
      <c r="F120" s="256" t="s">
        <v>193</v>
      </c>
      <c r="G120" s="187">
        <v>170.6</v>
      </c>
      <c r="H120" s="188">
        <v>165.2</v>
      </c>
      <c r="I120" s="189">
        <v>173.4</v>
      </c>
      <c r="J120" s="334">
        <v>182.6</v>
      </c>
      <c r="K120" s="334">
        <v>191.6</v>
      </c>
      <c r="L120" s="903"/>
      <c r="M120" s="556"/>
      <c r="N120" s="556"/>
      <c r="O120" s="556"/>
      <c r="P120" s="36"/>
    </row>
    <row r="121" spans="1:240" ht="23.25" customHeight="1" x14ac:dyDescent="0.2">
      <c r="A121" s="452"/>
      <c r="B121" s="539"/>
      <c r="C121" s="591"/>
      <c r="D121" s="473"/>
      <c r="E121" s="573"/>
      <c r="F121" s="164" t="s">
        <v>43</v>
      </c>
      <c r="G121" s="165">
        <f t="shared" ref="G121:K121" si="19">G119+G120</f>
        <v>216.39999999999998</v>
      </c>
      <c r="H121" s="165">
        <f t="shared" si="19"/>
        <v>213.29999999999998</v>
      </c>
      <c r="I121" s="165">
        <f t="shared" si="19"/>
        <v>221.5</v>
      </c>
      <c r="J121" s="165">
        <f t="shared" si="19"/>
        <v>233.3</v>
      </c>
      <c r="K121" s="165">
        <f t="shared" si="19"/>
        <v>244.8</v>
      </c>
      <c r="L121" s="899"/>
      <c r="M121" s="900"/>
      <c r="N121" s="900"/>
      <c r="O121" s="901"/>
      <c r="P121" s="36"/>
    </row>
    <row r="122" spans="1:240" ht="27.75" customHeight="1" x14ac:dyDescent="0.2">
      <c r="A122" s="452" t="s">
        <v>6</v>
      </c>
      <c r="B122" s="539" t="s">
        <v>11</v>
      </c>
      <c r="C122" s="591" t="s">
        <v>8</v>
      </c>
      <c r="D122" s="545" t="s">
        <v>17</v>
      </c>
      <c r="E122" s="573" t="s">
        <v>19</v>
      </c>
      <c r="F122" s="256" t="s">
        <v>193</v>
      </c>
      <c r="G122" s="187">
        <v>0</v>
      </c>
      <c r="H122" s="188">
        <v>8.1999999999999993</v>
      </c>
      <c r="I122" s="189">
        <v>0</v>
      </c>
      <c r="J122" s="310">
        <v>0</v>
      </c>
      <c r="K122" s="310">
        <v>0</v>
      </c>
      <c r="L122" s="920"/>
      <c r="M122" s="921"/>
      <c r="N122" s="921"/>
      <c r="O122" s="922"/>
      <c r="P122" s="36"/>
    </row>
    <row r="123" spans="1:240" s="15" customFormat="1" ht="23.25" customHeight="1" x14ac:dyDescent="0.2">
      <c r="A123" s="453"/>
      <c r="B123" s="543"/>
      <c r="C123" s="918"/>
      <c r="D123" s="546"/>
      <c r="E123" s="919"/>
      <c r="F123" s="335" t="s">
        <v>190</v>
      </c>
      <c r="G123" s="188">
        <v>0</v>
      </c>
      <c r="H123" s="188"/>
      <c r="I123" s="258"/>
      <c r="J123" s="214"/>
      <c r="K123" s="214"/>
      <c r="L123" s="923"/>
      <c r="M123" s="924"/>
      <c r="N123" s="924"/>
      <c r="O123" s="925"/>
      <c r="P123" s="36"/>
      <c r="Q123" s="14"/>
      <c r="R123" s="14"/>
      <c r="S123" s="14"/>
      <c r="T123" s="14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F123" s="14"/>
      <c r="AG123" s="14"/>
      <c r="AH123" s="14"/>
      <c r="AI123" s="14"/>
      <c r="AJ123" s="14"/>
      <c r="AK123" s="14"/>
      <c r="AL123" s="14"/>
      <c r="AM123" s="14"/>
      <c r="AN123" s="14"/>
      <c r="AO123" s="14"/>
      <c r="AP123" s="14"/>
      <c r="AQ123" s="14"/>
      <c r="AR123" s="14"/>
      <c r="AS123" s="14"/>
      <c r="AT123" s="14"/>
      <c r="AU123" s="14"/>
      <c r="AV123" s="14"/>
      <c r="AW123" s="14"/>
      <c r="AX123" s="14"/>
      <c r="AY123" s="14"/>
      <c r="AZ123" s="14"/>
      <c r="BA123" s="14"/>
      <c r="BB123" s="14"/>
      <c r="BC123" s="14"/>
      <c r="BD123" s="14"/>
      <c r="BE123" s="14"/>
      <c r="BF123" s="14"/>
      <c r="BG123" s="14"/>
      <c r="BH123" s="14"/>
      <c r="BI123" s="14"/>
      <c r="BJ123" s="14"/>
      <c r="BK123" s="14"/>
      <c r="BL123" s="14"/>
      <c r="BM123" s="14"/>
      <c r="BN123" s="14"/>
      <c r="BO123" s="14"/>
      <c r="BP123" s="14"/>
      <c r="BQ123" s="14"/>
      <c r="BR123" s="14"/>
      <c r="BS123" s="14"/>
      <c r="BT123" s="14"/>
      <c r="BU123" s="14"/>
      <c r="BV123" s="14"/>
      <c r="BW123" s="14"/>
      <c r="BX123" s="14"/>
      <c r="BY123" s="14"/>
      <c r="BZ123" s="14"/>
      <c r="CA123" s="14"/>
      <c r="CB123" s="14"/>
      <c r="CC123" s="14"/>
      <c r="CD123" s="14"/>
      <c r="CE123" s="14"/>
      <c r="CF123" s="14"/>
      <c r="CG123" s="14"/>
      <c r="CH123" s="14"/>
      <c r="CI123" s="14"/>
      <c r="CJ123" s="14"/>
      <c r="CK123" s="14"/>
      <c r="CL123" s="14"/>
      <c r="CM123" s="14"/>
      <c r="CN123" s="14"/>
      <c r="CO123" s="14"/>
      <c r="CP123" s="14"/>
      <c r="CQ123" s="14"/>
      <c r="CR123" s="14"/>
      <c r="CS123" s="14"/>
      <c r="CT123" s="14"/>
      <c r="CU123" s="14"/>
      <c r="CV123" s="14"/>
      <c r="CW123" s="14"/>
      <c r="CX123" s="14"/>
      <c r="CY123" s="14"/>
      <c r="CZ123" s="14"/>
      <c r="DA123" s="14"/>
      <c r="DB123" s="14"/>
      <c r="DC123" s="14"/>
      <c r="DD123" s="14"/>
      <c r="DE123" s="14"/>
      <c r="DF123" s="14"/>
      <c r="DG123" s="14"/>
      <c r="DH123" s="14"/>
      <c r="DI123" s="14"/>
      <c r="DJ123" s="14"/>
      <c r="DK123" s="14"/>
      <c r="DL123" s="14"/>
      <c r="DM123" s="14"/>
      <c r="DN123" s="14"/>
      <c r="DO123" s="14"/>
      <c r="DP123" s="14"/>
      <c r="DQ123" s="14"/>
      <c r="DR123" s="14"/>
      <c r="DS123" s="14"/>
      <c r="DT123" s="14"/>
      <c r="DU123" s="14"/>
      <c r="DV123" s="14"/>
      <c r="DW123" s="14"/>
      <c r="DX123" s="14"/>
      <c r="DY123" s="14"/>
      <c r="DZ123" s="14"/>
      <c r="EA123" s="14"/>
      <c r="EB123" s="14"/>
      <c r="EC123" s="14"/>
      <c r="ED123" s="14"/>
      <c r="EE123" s="14"/>
      <c r="EF123" s="14"/>
      <c r="EG123" s="14"/>
      <c r="EH123" s="14"/>
      <c r="EI123" s="14"/>
      <c r="EJ123" s="14"/>
      <c r="EK123" s="14"/>
      <c r="EL123" s="14"/>
      <c r="EM123" s="14"/>
      <c r="EN123" s="14"/>
      <c r="EO123" s="14"/>
      <c r="EP123" s="14"/>
      <c r="EQ123" s="14"/>
      <c r="ER123" s="14"/>
      <c r="ES123" s="14"/>
      <c r="ET123" s="14"/>
      <c r="EU123" s="14"/>
      <c r="EV123" s="14"/>
      <c r="EW123" s="14"/>
      <c r="EX123" s="14"/>
      <c r="EY123" s="14"/>
      <c r="EZ123" s="14"/>
      <c r="FA123" s="14"/>
      <c r="FB123" s="14"/>
      <c r="FC123" s="14"/>
      <c r="FD123" s="14"/>
      <c r="FE123" s="14"/>
      <c r="FF123" s="14"/>
      <c r="FG123" s="14"/>
      <c r="FH123" s="14"/>
      <c r="FI123" s="14"/>
      <c r="FJ123" s="14"/>
      <c r="FK123" s="14"/>
      <c r="FL123" s="14"/>
      <c r="FM123" s="14"/>
      <c r="FN123" s="14"/>
      <c r="FO123" s="14"/>
      <c r="FP123" s="14"/>
      <c r="FQ123" s="14"/>
      <c r="FR123" s="14"/>
      <c r="FS123" s="14"/>
      <c r="FT123" s="14"/>
      <c r="FU123" s="14"/>
      <c r="FV123" s="14"/>
      <c r="FW123" s="14"/>
      <c r="FX123" s="14"/>
      <c r="FY123" s="14"/>
      <c r="FZ123" s="14"/>
      <c r="GA123" s="14"/>
      <c r="GB123" s="14"/>
      <c r="GC123" s="14"/>
      <c r="GD123" s="14"/>
      <c r="GE123" s="14"/>
      <c r="GF123" s="14"/>
      <c r="GG123" s="14"/>
      <c r="GH123" s="14"/>
      <c r="GI123" s="14"/>
      <c r="GJ123" s="14"/>
      <c r="GK123" s="14"/>
      <c r="GL123" s="14"/>
      <c r="GM123" s="14"/>
      <c r="GN123" s="14"/>
      <c r="GO123" s="14"/>
      <c r="GP123" s="14"/>
      <c r="GQ123" s="14"/>
      <c r="GR123" s="14"/>
      <c r="GS123" s="14"/>
      <c r="GT123" s="14"/>
      <c r="GU123" s="14"/>
      <c r="GV123" s="14"/>
      <c r="GW123" s="14"/>
      <c r="GX123" s="14"/>
      <c r="GY123" s="14"/>
      <c r="GZ123" s="14"/>
      <c r="HA123" s="14"/>
      <c r="HB123" s="14"/>
      <c r="HC123" s="14"/>
      <c r="HD123" s="14"/>
      <c r="HE123" s="14"/>
      <c r="HF123" s="14"/>
      <c r="HG123" s="14"/>
      <c r="HH123" s="14"/>
      <c r="HI123" s="14"/>
      <c r="HJ123" s="14"/>
      <c r="HK123" s="14"/>
      <c r="HL123" s="14"/>
      <c r="HM123" s="14"/>
      <c r="HN123" s="14"/>
      <c r="HO123" s="14"/>
      <c r="HP123" s="14"/>
      <c r="HQ123" s="14"/>
      <c r="HR123" s="14"/>
      <c r="HS123" s="14"/>
      <c r="HT123" s="14"/>
      <c r="HU123" s="14"/>
      <c r="HV123" s="14"/>
      <c r="HW123" s="14"/>
      <c r="HX123" s="14"/>
      <c r="HY123" s="14"/>
      <c r="HZ123" s="14"/>
      <c r="IA123" s="14"/>
      <c r="IB123" s="14"/>
      <c r="IC123" s="14"/>
      <c r="ID123" s="14"/>
      <c r="IE123" s="14"/>
      <c r="IF123" s="14"/>
    </row>
    <row r="124" spans="1:240" ht="18.75" customHeight="1" x14ac:dyDescent="0.2">
      <c r="A124" s="452"/>
      <c r="B124" s="539"/>
      <c r="C124" s="591"/>
      <c r="D124" s="545"/>
      <c r="E124" s="573"/>
      <c r="F124" s="164" t="s">
        <v>43</v>
      </c>
      <c r="G124" s="165">
        <f>SUM(G122:G123)</f>
        <v>0</v>
      </c>
      <c r="H124" s="165">
        <f>SUM(H122:H123)</f>
        <v>8.1999999999999993</v>
      </c>
      <c r="I124" s="165">
        <f t="shared" ref="I124:K124" si="20">SUM(I122:I123)</f>
        <v>0</v>
      </c>
      <c r="J124" s="165">
        <f t="shared" si="20"/>
        <v>0</v>
      </c>
      <c r="K124" s="165">
        <f t="shared" si="20"/>
        <v>0</v>
      </c>
      <c r="L124" s="501"/>
      <c r="M124" s="502"/>
      <c r="N124" s="502"/>
      <c r="O124" s="503"/>
      <c r="P124" s="36"/>
    </row>
    <row r="125" spans="1:240" ht="18" customHeight="1" x14ac:dyDescent="0.2">
      <c r="A125" s="166" t="s">
        <v>6</v>
      </c>
      <c r="B125" s="167" t="s">
        <v>11</v>
      </c>
      <c r="C125" s="469" t="s">
        <v>14</v>
      </c>
      <c r="D125" s="470"/>
      <c r="E125" s="470"/>
      <c r="F125" s="471"/>
      <c r="G125" s="168">
        <f t="shared" ref="G125:K125" si="21">SUM(G121,G124)</f>
        <v>216.39999999999998</v>
      </c>
      <c r="H125" s="168">
        <f t="shared" si="21"/>
        <v>221.49999999999997</v>
      </c>
      <c r="I125" s="168">
        <f t="shared" si="21"/>
        <v>221.5</v>
      </c>
      <c r="J125" s="168">
        <f t="shared" si="21"/>
        <v>233.3</v>
      </c>
      <c r="K125" s="168">
        <f t="shared" si="21"/>
        <v>244.8</v>
      </c>
      <c r="L125" s="560"/>
      <c r="M125" s="561"/>
      <c r="N125" s="561"/>
      <c r="O125" s="562"/>
      <c r="P125" s="36"/>
    </row>
    <row r="126" spans="1:240" ht="19.5" customHeight="1" x14ac:dyDescent="0.2">
      <c r="A126" s="166" t="s">
        <v>6</v>
      </c>
      <c r="B126" s="167" t="s">
        <v>12</v>
      </c>
      <c r="C126" s="672" t="s">
        <v>72</v>
      </c>
      <c r="D126" s="673"/>
      <c r="E126" s="673"/>
      <c r="F126" s="673"/>
      <c r="G126" s="673"/>
      <c r="H126" s="674"/>
      <c r="I126" s="673"/>
      <c r="J126" s="673"/>
      <c r="K126" s="673"/>
      <c r="L126" s="673"/>
      <c r="M126" s="673"/>
      <c r="N126" s="673"/>
      <c r="O126" s="675"/>
      <c r="P126" s="36"/>
    </row>
    <row r="127" spans="1:240" ht="30" customHeight="1" x14ac:dyDescent="0.2">
      <c r="A127" s="452" t="s">
        <v>6</v>
      </c>
      <c r="B127" s="539" t="s">
        <v>12</v>
      </c>
      <c r="C127" s="472" t="s">
        <v>6</v>
      </c>
      <c r="D127" s="622" t="s">
        <v>88</v>
      </c>
      <c r="E127" s="669" t="s">
        <v>22</v>
      </c>
      <c r="F127" s="190" t="s">
        <v>204</v>
      </c>
      <c r="G127" s="187">
        <v>536.1</v>
      </c>
      <c r="H127" s="188">
        <v>552</v>
      </c>
      <c r="I127" s="189">
        <v>485.6</v>
      </c>
      <c r="J127" s="251">
        <v>553</v>
      </c>
      <c r="K127" s="251">
        <v>553</v>
      </c>
      <c r="L127" s="401" t="s">
        <v>137</v>
      </c>
      <c r="M127" s="402">
        <v>1500</v>
      </c>
      <c r="N127" s="402">
        <v>1500</v>
      </c>
      <c r="O127" s="402">
        <v>1500</v>
      </c>
      <c r="P127" s="36"/>
    </row>
    <row r="128" spans="1:240" ht="30.75" customHeight="1" x14ac:dyDescent="0.2">
      <c r="A128" s="452"/>
      <c r="B128" s="539"/>
      <c r="C128" s="472"/>
      <c r="D128" s="622"/>
      <c r="E128" s="670"/>
      <c r="F128" s="202" t="s">
        <v>190</v>
      </c>
      <c r="G128" s="207">
        <v>2469.6</v>
      </c>
      <c r="H128" s="208">
        <v>1117.5</v>
      </c>
      <c r="I128" s="209">
        <v>962.4</v>
      </c>
      <c r="J128" s="336">
        <v>2407.1999999999998</v>
      </c>
      <c r="K128" s="336">
        <v>2407.1999999999998</v>
      </c>
      <c r="L128" s="508" t="s">
        <v>137</v>
      </c>
      <c r="M128" s="882">
        <v>17015</v>
      </c>
      <c r="N128" s="882">
        <v>17015</v>
      </c>
      <c r="O128" s="882">
        <v>17015</v>
      </c>
      <c r="P128" s="36"/>
    </row>
    <row r="129" spans="1:240" s="15" customFormat="1" ht="27" customHeight="1" x14ac:dyDescent="0.2">
      <c r="A129" s="453"/>
      <c r="B129" s="543"/>
      <c r="C129" s="713"/>
      <c r="D129" s="621"/>
      <c r="E129" s="670"/>
      <c r="F129" s="337" t="s">
        <v>52</v>
      </c>
      <c r="G129" s="208"/>
      <c r="H129" s="338">
        <v>1242.5</v>
      </c>
      <c r="I129" s="339">
        <v>1222.5</v>
      </c>
      <c r="J129" s="340"/>
      <c r="K129" s="341"/>
      <c r="L129" s="508"/>
      <c r="M129" s="882"/>
      <c r="N129" s="882"/>
      <c r="O129" s="882"/>
      <c r="P129" s="36"/>
      <c r="Q129" s="14"/>
      <c r="R129" s="14"/>
      <c r="S129" s="14"/>
      <c r="T129" s="14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F129" s="14"/>
      <c r="AG129" s="14"/>
      <c r="AH129" s="14"/>
      <c r="AI129" s="14"/>
      <c r="AJ129" s="14"/>
      <c r="AK129" s="14"/>
      <c r="AL129" s="14"/>
      <c r="AM129" s="14"/>
      <c r="AN129" s="14"/>
      <c r="AO129" s="14"/>
      <c r="AP129" s="14"/>
      <c r="AQ129" s="14"/>
      <c r="AR129" s="14"/>
      <c r="AS129" s="14"/>
      <c r="AT129" s="14"/>
      <c r="AU129" s="14"/>
      <c r="AV129" s="14"/>
      <c r="AW129" s="14"/>
      <c r="AX129" s="14"/>
      <c r="AY129" s="14"/>
      <c r="AZ129" s="14"/>
      <c r="BA129" s="14"/>
      <c r="BB129" s="14"/>
      <c r="BC129" s="14"/>
      <c r="BD129" s="14"/>
      <c r="BE129" s="14"/>
      <c r="BF129" s="14"/>
      <c r="BG129" s="14"/>
      <c r="BH129" s="14"/>
      <c r="BI129" s="14"/>
      <c r="BJ129" s="14"/>
      <c r="BK129" s="14"/>
      <c r="BL129" s="14"/>
      <c r="BM129" s="14"/>
      <c r="BN129" s="14"/>
      <c r="BO129" s="14"/>
      <c r="BP129" s="14"/>
      <c r="BQ129" s="14"/>
      <c r="BR129" s="14"/>
      <c r="BS129" s="14"/>
      <c r="BT129" s="14"/>
      <c r="BU129" s="14"/>
      <c r="BV129" s="14"/>
      <c r="BW129" s="14"/>
      <c r="BX129" s="14"/>
      <c r="BY129" s="14"/>
      <c r="BZ129" s="14"/>
      <c r="CA129" s="14"/>
      <c r="CB129" s="14"/>
      <c r="CC129" s="14"/>
      <c r="CD129" s="14"/>
      <c r="CE129" s="14"/>
      <c r="CF129" s="14"/>
      <c r="CG129" s="14"/>
      <c r="CH129" s="14"/>
      <c r="CI129" s="14"/>
      <c r="CJ129" s="14"/>
      <c r="CK129" s="14"/>
      <c r="CL129" s="14"/>
      <c r="CM129" s="14"/>
      <c r="CN129" s="14"/>
      <c r="CO129" s="14"/>
      <c r="CP129" s="14"/>
      <c r="CQ129" s="14"/>
      <c r="CR129" s="14"/>
      <c r="CS129" s="14"/>
      <c r="CT129" s="14"/>
      <c r="CU129" s="14"/>
      <c r="CV129" s="14"/>
      <c r="CW129" s="14"/>
      <c r="CX129" s="14"/>
      <c r="CY129" s="14"/>
      <c r="CZ129" s="14"/>
      <c r="DA129" s="14"/>
      <c r="DB129" s="14"/>
      <c r="DC129" s="14"/>
      <c r="DD129" s="14"/>
      <c r="DE129" s="14"/>
      <c r="DF129" s="14"/>
      <c r="DG129" s="14"/>
      <c r="DH129" s="14"/>
      <c r="DI129" s="14"/>
      <c r="DJ129" s="14"/>
      <c r="DK129" s="14"/>
      <c r="DL129" s="14"/>
      <c r="DM129" s="14"/>
      <c r="DN129" s="14"/>
      <c r="DO129" s="14"/>
      <c r="DP129" s="14"/>
      <c r="DQ129" s="14"/>
      <c r="DR129" s="14"/>
      <c r="DS129" s="14"/>
      <c r="DT129" s="14"/>
      <c r="DU129" s="14"/>
      <c r="DV129" s="14"/>
      <c r="DW129" s="14"/>
      <c r="DX129" s="14"/>
      <c r="DY129" s="14"/>
      <c r="DZ129" s="14"/>
      <c r="EA129" s="14"/>
      <c r="EB129" s="14"/>
      <c r="EC129" s="14"/>
      <c r="ED129" s="14"/>
      <c r="EE129" s="14"/>
      <c r="EF129" s="14"/>
      <c r="EG129" s="14"/>
      <c r="EH129" s="14"/>
      <c r="EI129" s="14"/>
      <c r="EJ129" s="14"/>
      <c r="EK129" s="14"/>
      <c r="EL129" s="14"/>
      <c r="EM129" s="14"/>
      <c r="EN129" s="14"/>
      <c r="EO129" s="14"/>
      <c r="EP129" s="14"/>
      <c r="EQ129" s="14"/>
      <c r="ER129" s="14"/>
      <c r="ES129" s="14"/>
      <c r="ET129" s="14"/>
      <c r="EU129" s="14"/>
      <c r="EV129" s="14"/>
      <c r="EW129" s="14"/>
      <c r="EX129" s="14"/>
      <c r="EY129" s="14"/>
      <c r="EZ129" s="14"/>
      <c r="FA129" s="14"/>
      <c r="FB129" s="14"/>
      <c r="FC129" s="14"/>
      <c r="FD129" s="14"/>
      <c r="FE129" s="14"/>
      <c r="FF129" s="14"/>
      <c r="FG129" s="14"/>
      <c r="FH129" s="14"/>
      <c r="FI129" s="14"/>
      <c r="FJ129" s="14"/>
      <c r="FK129" s="14"/>
      <c r="FL129" s="14"/>
      <c r="FM129" s="14"/>
      <c r="FN129" s="14"/>
      <c r="FO129" s="14"/>
      <c r="FP129" s="14"/>
      <c r="FQ129" s="14"/>
      <c r="FR129" s="14"/>
      <c r="FS129" s="14"/>
      <c r="FT129" s="14"/>
      <c r="FU129" s="14"/>
      <c r="FV129" s="14"/>
      <c r="FW129" s="14"/>
      <c r="FX129" s="14"/>
      <c r="FY129" s="14"/>
      <c r="FZ129" s="14"/>
      <c r="GA129" s="14"/>
      <c r="GB129" s="14"/>
      <c r="GC129" s="14"/>
      <c r="GD129" s="14"/>
      <c r="GE129" s="14"/>
      <c r="GF129" s="14"/>
      <c r="GG129" s="14"/>
      <c r="GH129" s="14"/>
      <c r="GI129" s="14"/>
      <c r="GJ129" s="14"/>
      <c r="GK129" s="14"/>
      <c r="GL129" s="14"/>
      <c r="GM129" s="14"/>
      <c r="GN129" s="14"/>
      <c r="GO129" s="14"/>
      <c r="GP129" s="14"/>
      <c r="GQ129" s="14"/>
      <c r="GR129" s="14"/>
      <c r="GS129" s="14"/>
      <c r="GT129" s="14"/>
      <c r="GU129" s="14"/>
      <c r="GV129" s="14"/>
      <c r="GW129" s="14"/>
      <c r="GX129" s="14"/>
      <c r="GY129" s="14"/>
      <c r="GZ129" s="14"/>
      <c r="HA129" s="14"/>
      <c r="HB129" s="14"/>
      <c r="HC129" s="14"/>
      <c r="HD129" s="14"/>
      <c r="HE129" s="14"/>
      <c r="HF129" s="14"/>
      <c r="HG129" s="14"/>
      <c r="HH129" s="14"/>
      <c r="HI129" s="14"/>
      <c r="HJ129" s="14"/>
      <c r="HK129" s="14"/>
      <c r="HL129" s="14"/>
      <c r="HM129" s="14"/>
      <c r="HN129" s="14"/>
      <c r="HO129" s="14"/>
      <c r="HP129" s="14"/>
      <c r="HQ129" s="14"/>
      <c r="HR129" s="14"/>
      <c r="HS129" s="14"/>
      <c r="HT129" s="14"/>
      <c r="HU129" s="14"/>
      <c r="HV129" s="14"/>
      <c r="HW129" s="14"/>
      <c r="HX129" s="14"/>
      <c r="HY129" s="14"/>
      <c r="HZ129" s="14"/>
      <c r="IA129" s="14"/>
      <c r="IB129" s="14"/>
      <c r="IC129" s="14"/>
      <c r="ID129" s="14"/>
      <c r="IE129" s="14"/>
      <c r="IF129" s="14"/>
    </row>
    <row r="130" spans="1:240" ht="21.75" customHeight="1" x14ac:dyDescent="0.2">
      <c r="A130" s="452"/>
      <c r="B130" s="539"/>
      <c r="C130" s="472"/>
      <c r="D130" s="622"/>
      <c r="E130" s="671"/>
      <c r="F130" s="164" t="s">
        <v>43</v>
      </c>
      <c r="G130" s="165">
        <f>G127+G128+G129</f>
        <v>3005.7</v>
      </c>
      <c r="H130" s="165">
        <f>H127+H128+H129</f>
        <v>2912</v>
      </c>
      <c r="I130" s="165">
        <f t="shared" ref="I130:K130" si="22">I127+I128+I129</f>
        <v>2670.5</v>
      </c>
      <c r="J130" s="342">
        <f t="shared" si="22"/>
        <v>2960.2</v>
      </c>
      <c r="K130" s="342">
        <f t="shared" si="22"/>
        <v>2960.2</v>
      </c>
      <c r="L130" s="501"/>
      <c r="M130" s="502"/>
      <c r="N130" s="502"/>
      <c r="O130" s="503"/>
      <c r="P130" s="36"/>
    </row>
    <row r="131" spans="1:240" ht="18.75" customHeight="1" x14ac:dyDescent="0.2">
      <c r="A131" s="166" t="s">
        <v>6</v>
      </c>
      <c r="B131" s="167" t="s">
        <v>12</v>
      </c>
      <c r="C131" s="469" t="s">
        <v>45</v>
      </c>
      <c r="D131" s="470"/>
      <c r="E131" s="470"/>
      <c r="F131" s="471"/>
      <c r="G131" s="168">
        <f t="shared" ref="G131:K131" si="23">G130</f>
        <v>3005.7</v>
      </c>
      <c r="H131" s="168">
        <f t="shared" si="23"/>
        <v>2912</v>
      </c>
      <c r="I131" s="172">
        <f t="shared" si="23"/>
        <v>2670.5</v>
      </c>
      <c r="J131" s="172">
        <f t="shared" si="23"/>
        <v>2960.2</v>
      </c>
      <c r="K131" s="172">
        <f t="shared" si="23"/>
        <v>2960.2</v>
      </c>
      <c r="L131" s="560"/>
      <c r="M131" s="561"/>
      <c r="N131" s="561"/>
      <c r="O131" s="562"/>
      <c r="P131" s="36"/>
    </row>
    <row r="132" spans="1:240" ht="18.75" customHeight="1" x14ac:dyDescent="0.2">
      <c r="A132" s="166" t="s">
        <v>6</v>
      </c>
      <c r="B132" s="167" t="s">
        <v>13</v>
      </c>
      <c r="C132" s="672" t="s">
        <v>33</v>
      </c>
      <c r="D132" s="673"/>
      <c r="E132" s="673"/>
      <c r="F132" s="673"/>
      <c r="G132" s="673"/>
      <c r="H132" s="674"/>
      <c r="I132" s="673"/>
      <c r="J132" s="673"/>
      <c r="K132" s="673"/>
      <c r="L132" s="673"/>
      <c r="M132" s="673"/>
      <c r="N132" s="673"/>
      <c r="O132" s="675"/>
      <c r="P132" s="36"/>
    </row>
    <row r="133" spans="1:240" ht="33" customHeight="1" x14ac:dyDescent="0.2">
      <c r="A133" s="34" t="s">
        <v>6</v>
      </c>
      <c r="B133" s="35" t="s">
        <v>13</v>
      </c>
      <c r="C133" s="39" t="s">
        <v>6</v>
      </c>
      <c r="D133" s="69" t="s">
        <v>82</v>
      </c>
      <c r="E133" s="161" t="s">
        <v>22</v>
      </c>
      <c r="F133" s="256" t="s">
        <v>193</v>
      </c>
      <c r="G133" s="187">
        <v>8909.7999999999993</v>
      </c>
      <c r="H133" s="188">
        <v>12138.6</v>
      </c>
      <c r="I133" s="343">
        <v>13238.6</v>
      </c>
      <c r="J133" s="210">
        <v>9540.9</v>
      </c>
      <c r="K133" s="210">
        <v>9540.9</v>
      </c>
      <c r="L133" s="403" t="s">
        <v>137</v>
      </c>
      <c r="M133" s="404">
        <v>19000</v>
      </c>
      <c r="N133" s="404">
        <v>19000</v>
      </c>
      <c r="O133" s="404">
        <v>19000</v>
      </c>
      <c r="P133" s="36"/>
    </row>
    <row r="134" spans="1:240" ht="33.75" customHeight="1" x14ac:dyDescent="0.2">
      <c r="A134" s="452" t="s">
        <v>6</v>
      </c>
      <c r="B134" s="539" t="s">
        <v>13</v>
      </c>
      <c r="C134" s="472" t="s">
        <v>8</v>
      </c>
      <c r="D134" s="473" t="s">
        <v>17</v>
      </c>
      <c r="E134" s="573" t="s">
        <v>22</v>
      </c>
      <c r="F134" s="256" t="s">
        <v>193</v>
      </c>
      <c r="G134" s="187">
        <v>178.2</v>
      </c>
      <c r="H134" s="188">
        <v>170</v>
      </c>
      <c r="I134" s="343">
        <v>185.4</v>
      </c>
      <c r="J134" s="210">
        <v>190.8</v>
      </c>
      <c r="K134" s="210">
        <v>190.8</v>
      </c>
      <c r="L134" s="405" t="s">
        <v>110</v>
      </c>
      <c r="M134" s="406">
        <v>33</v>
      </c>
      <c r="N134" s="406">
        <v>33</v>
      </c>
      <c r="O134" s="406">
        <v>33</v>
      </c>
      <c r="P134" s="36"/>
    </row>
    <row r="135" spans="1:240" ht="19.5" customHeight="1" x14ac:dyDescent="0.2">
      <c r="A135" s="452"/>
      <c r="B135" s="539"/>
      <c r="C135" s="472"/>
      <c r="D135" s="473"/>
      <c r="E135" s="573"/>
      <c r="F135" s="164" t="s">
        <v>43</v>
      </c>
      <c r="G135" s="165">
        <f t="shared" ref="G135:K135" si="24">G133+G134</f>
        <v>9088</v>
      </c>
      <c r="H135" s="165">
        <f t="shared" si="24"/>
        <v>12308.6</v>
      </c>
      <c r="I135" s="165">
        <f t="shared" si="24"/>
        <v>13424</v>
      </c>
      <c r="J135" s="165">
        <f t="shared" si="24"/>
        <v>9731.6999999999989</v>
      </c>
      <c r="K135" s="165">
        <f t="shared" si="24"/>
        <v>9731.6999999999989</v>
      </c>
      <c r="L135" s="487"/>
      <c r="M135" s="488"/>
      <c r="N135" s="488"/>
      <c r="O135" s="489"/>
      <c r="P135" s="36"/>
    </row>
    <row r="136" spans="1:240" ht="20.25" customHeight="1" x14ac:dyDescent="0.2">
      <c r="A136" s="166" t="s">
        <v>6</v>
      </c>
      <c r="B136" s="167" t="s">
        <v>13</v>
      </c>
      <c r="C136" s="469" t="s">
        <v>45</v>
      </c>
      <c r="D136" s="470"/>
      <c r="E136" s="470"/>
      <c r="F136" s="471"/>
      <c r="G136" s="168">
        <f t="shared" ref="G136:K136" si="25">G135</f>
        <v>9088</v>
      </c>
      <c r="H136" s="168">
        <f t="shared" si="25"/>
        <v>12308.6</v>
      </c>
      <c r="I136" s="172">
        <f t="shared" si="25"/>
        <v>13424</v>
      </c>
      <c r="J136" s="172">
        <f t="shared" si="25"/>
        <v>9731.6999999999989</v>
      </c>
      <c r="K136" s="172">
        <f t="shared" si="25"/>
        <v>9731.6999999999989</v>
      </c>
      <c r="L136" s="560"/>
      <c r="M136" s="561"/>
      <c r="N136" s="561"/>
      <c r="O136" s="562"/>
      <c r="P136" s="36"/>
    </row>
    <row r="137" spans="1:240" ht="17.25" customHeight="1" x14ac:dyDescent="0.2">
      <c r="A137" s="166" t="s">
        <v>6</v>
      </c>
      <c r="B137" s="167" t="s">
        <v>18</v>
      </c>
      <c r="C137" s="672" t="s">
        <v>154</v>
      </c>
      <c r="D137" s="673"/>
      <c r="E137" s="673"/>
      <c r="F137" s="673"/>
      <c r="G137" s="673"/>
      <c r="H137" s="674"/>
      <c r="I137" s="673"/>
      <c r="J137" s="673"/>
      <c r="K137" s="673"/>
      <c r="L137" s="673"/>
      <c r="M137" s="673"/>
      <c r="N137" s="673"/>
      <c r="O137" s="675"/>
      <c r="P137" s="36"/>
    </row>
    <row r="138" spans="1:240" ht="29.25" customHeight="1" x14ac:dyDescent="0.2">
      <c r="A138" s="667" t="s">
        <v>6</v>
      </c>
      <c r="B138" s="668" t="s">
        <v>18</v>
      </c>
      <c r="C138" s="676" t="s">
        <v>6</v>
      </c>
      <c r="D138" s="678" t="s">
        <v>153</v>
      </c>
      <c r="E138" s="917" t="s">
        <v>22</v>
      </c>
      <c r="F138" s="256" t="s">
        <v>193</v>
      </c>
      <c r="G138" s="207">
        <v>10556.7</v>
      </c>
      <c r="H138" s="208">
        <v>8013.3</v>
      </c>
      <c r="I138" s="343">
        <v>6363.3</v>
      </c>
      <c r="J138" s="210">
        <v>11604</v>
      </c>
      <c r="K138" s="210">
        <v>11604</v>
      </c>
      <c r="L138" s="403" t="s">
        <v>137</v>
      </c>
      <c r="M138" s="406">
        <v>6251</v>
      </c>
      <c r="N138" s="406">
        <v>6251</v>
      </c>
      <c r="O138" s="406">
        <v>6251</v>
      </c>
      <c r="P138" s="36"/>
    </row>
    <row r="139" spans="1:240" ht="20.25" customHeight="1" x14ac:dyDescent="0.2">
      <c r="A139" s="586"/>
      <c r="B139" s="604"/>
      <c r="C139" s="677"/>
      <c r="D139" s="627"/>
      <c r="E139" s="483"/>
      <c r="F139" s="164" t="s">
        <v>43</v>
      </c>
      <c r="G139" s="165">
        <f t="shared" ref="G139:K139" si="26">G138</f>
        <v>10556.7</v>
      </c>
      <c r="H139" s="165">
        <f t="shared" si="26"/>
        <v>8013.3</v>
      </c>
      <c r="I139" s="165">
        <f t="shared" si="26"/>
        <v>6363.3</v>
      </c>
      <c r="J139" s="165">
        <f t="shared" si="26"/>
        <v>11604</v>
      </c>
      <c r="K139" s="165">
        <f t="shared" si="26"/>
        <v>11604</v>
      </c>
      <c r="L139" s="487"/>
      <c r="M139" s="488"/>
      <c r="N139" s="488"/>
      <c r="O139" s="489"/>
      <c r="P139" s="36"/>
    </row>
    <row r="140" spans="1:240" ht="35.25" customHeight="1" x14ac:dyDescent="0.2">
      <c r="A140" s="452" t="s">
        <v>6</v>
      </c>
      <c r="B140" s="539" t="s">
        <v>18</v>
      </c>
      <c r="C140" s="472" t="s">
        <v>8</v>
      </c>
      <c r="D140" s="473" t="s">
        <v>17</v>
      </c>
      <c r="E140" s="573" t="s">
        <v>22</v>
      </c>
      <c r="F140" s="256" t="s">
        <v>193</v>
      </c>
      <c r="G140" s="187">
        <v>211.1</v>
      </c>
      <c r="H140" s="188">
        <v>240.3</v>
      </c>
      <c r="I140" s="343">
        <v>190.8</v>
      </c>
      <c r="J140" s="187">
        <v>232</v>
      </c>
      <c r="K140" s="187">
        <v>232</v>
      </c>
      <c r="L140" s="405" t="s">
        <v>110</v>
      </c>
      <c r="M140" s="406">
        <v>33</v>
      </c>
      <c r="N140" s="406">
        <v>33</v>
      </c>
      <c r="O140" s="406">
        <v>33</v>
      </c>
      <c r="P140" s="36"/>
    </row>
    <row r="141" spans="1:240" ht="16.5" customHeight="1" x14ac:dyDescent="0.2">
      <c r="A141" s="452"/>
      <c r="B141" s="539"/>
      <c r="C141" s="472"/>
      <c r="D141" s="473"/>
      <c r="E141" s="573"/>
      <c r="F141" s="164" t="s">
        <v>43</v>
      </c>
      <c r="G141" s="165">
        <f t="shared" ref="G141:K141" si="27">G140</f>
        <v>211.1</v>
      </c>
      <c r="H141" s="165">
        <f t="shared" si="27"/>
        <v>240.3</v>
      </c>
      <c r="I141" s="165">
        <f t="shared" si="27"/>
        <v>190.8</v>
      </c>
      <c r="J141" s="165">
        <f t="shared" si="27"/>
        <v>232</v>
      </c>
      <c r="K141" s="165">
        <f t="shared" si="27"/>
        <v>232</v>
      </c>
      <c r="L141" s="487"/>
      <c r="M141" s="488"/>
      <c r="N141" s="488"/>
      <c r="O141" s="489"/>
      <c r="P141" s="36"/>
    </row>
    <row r="142" spans="1:240" ht="18" customHeight="1" x14ac:dyDescent="0.2">
      <c r="A142" s="166" t="s">
        <v>6</v>
      </c>
      <c r="B142" s="167" t="s">
        <v>18</v>
      </c>
      <c r="C142" s="469" t="s">
        <v>45</v>
      </c>
      <c r="D142" s="470">
        <f>D141</f>
        <v>0</v>
      </c>
      <c r="E142" s="470">
        <f>E141</f>
        <v>0</v>
      </c>
      <c r="F142" s="471" t="str">
        <f>F141</f>
        <v>Iš viso</v>
      </c>
      <c r="G142" s="168">
        <f t="shared" ref="G142:K142" si="28">G139+G141</f>
        <v>10767.800000000001</v>
      </c>
      <c r="H142" s="168">
        <f t="shared" si="28"/>
        <v>8253.6</v>
      </c>
      <c r="I142" s="172">
        <f t="shared" si="28"/>
        <v>6554.1</v>
      </c>
      <c r="J142" s="172">
        <f t="shared" si="28"/>
        <v>11836</v>
      </c>
      <c r="K142" s="172">
        <f t="shared" si="28"/>
        <v>11836</v>
      </c>
      <c r="L142" s="560"/>
      <c r="M142" s="561"/>
      <c r="N142" s="561"/>
      <c r="O142" s="562"/>
      <c r="P142" s="36"/>
    </row>
    <row r="143" spans="1:240" ht="19.5" customHeight="1" x14ac:dyDescent="0.2">
      <c r="A143" s="166" t="s">
        <v>6</v>
      </c>
      <c r="B143" s="167" t="s">
        <v>19</v>
      </c>
      <c r="C143" s="477" t="s">
        <v>20</v>
      </c>
      <c r="D143" s="557"/>
      <c r="E143" s="557"/>
      <c r="F143" s="557"/>
      <c r="G143" s="557"/>
      <c r="H143" s="558"/>
      <c r="I143" s="557"/>
      <c r="J143" s="557"/>
      <c r="K143" s="557"/>
      <c r="L143" s="557"/>
      <c r="M143" s="557"/>
      <c r="N143" s="557"/>
      <c r="O143" s="559"/>
      <c r="P143" s="36"/>
    </row>
    <row r="144" spans="1:240" ht="62.25" customHeight="1" x14ac:dyDescent="0.2">
      <c r="A144" s="34" t="s">
        <v>6</v>
      </c>
      <c r="B144" s="35" t="s">
        <v>19</v>
      </c>
      <c r="C144" s="39" t="s">
        <v>6</v>
      </c>
      <c r="D144" s="420" t="s">
        <v>260</v>
      </c>
      <c r="E144" s="161" t="s">
        <v>22</v>
      </c>
      <c r="F144" s="256" t="s">
        <v>193</v>
      </c>
      <c r="G144" s="207">
        <v>35.200000000000003</v>
      </c>
      <c r="H144" s="208"/>
      <c r="I144" s="344">
        <v>0</v>
      </c>
      <c r="J144" s="207">
        <v>0</v>
      </c>
      <c r="K144" s="207">
        <v>0</v>
      </c>
      <c r="L144" s="403" t="s">
        <v>137</v>
      </c>
      <c r="M144" s="406">
        <v>219</v>
      </c>
      <c r="N144" s="406"/>
      <c r="O144" s="406"/>
      <c r="P144" s="36"/>
    </row>
    <row r="145" spans="1:242" ht="63" customHeight="1" x14ac:dyDescent="0.2">
      <c r="A145" s="34" t="s">
        <v>6</v>
      </c>
      <c r="B145" s="46" t="s">
        <v>19</v>
      </c>
      <c r="C145" s="39" t="s">
        <v>8</v>
      </c>
      <c r="D145" s="77" t="s">
        <v>98</v>
      </c>
      <c r="E145" s="161" t="s">
        <v>22</v>
      </c>
      <c r="F145" s="256" t="s">
        <v>193</v>
      </c>
      <c r="G145" s="207">
        <v>0</v>
      </c>
      <c r="H145" s="208"/>
      <c r="I145" s="344">
        <v>0</v>
      </c>
      <c r="J145" s="207">
        <v>0</v>
      </c>
      <c r="K145" s="207">
        <v>0</v>
      </c>
      <c r="L145" s="403" t="s">
        <v>137</v>
      </c>
      <c r="M145" s="406">
        <v>1</v>
      </c>
      <c r="N145" s="406">
        <v>1</v>
      </c>
      <c r="O145" s="406"/>
      <c r="P145" s="36"/>
    </row>
    <row r="146" spans="1:242" ht="63" customHeight="1" x14ac:dyDescent="0.2">
      <c r="A146" s="34" t="s">
        <v>6</v>
      </c>
      <c r="B146" s="46" t="s">
        <v>19</v>
      </c>
      <c r="C146" s="39" t="s">
        <v>10</v>
      </c>
      <c r="D146" s="69" t="s">
        <v>21</v>
      </c>
      <c r="E146" s="161" t="s">
        <v>22</v>
      </c>
      <c r="F146" s="256" t="s">
        <v>193</v>
      </c>
      <c r="G146" s="207">
        <v>0.8</v>
      </c>
      <c r="H146" s="208"/>
      <c r="I146" s="344">
        <v>0.9</v>
      </c>
      <c r="J146" s="207">
        <v>0</v>
      </c>
      <c r="K146" s="207">
        <v>0</v>
      </c>
      <c r="L146" s="403" t="s">
        <v>137</v>
      </c>
      <c r="M146" s="406">
        <v>1</v>
      </c>
      <c r="N146" s="406">
        <v>1</v>
      </c>
      <c r="O146" s="406"/>
      <c r="P146" s="36"/>
    </row>
    <row r="147" spans="1:242" ht="96.75" customHeight="1" x14ac:dyDescent="0.2">
      <c r="A147" s="34" t="s">
        <v>6</v>
      </c>
      <c r="B147" s="46" t="s">
        <v>19</v>
      </c>
      <c r="C147" s="39" t="s">
        <v>12</v>
      </c>
      <c r="D147" s="69" t="s">
        <v>245</v>
      </c>
      <c r="E147" s="162" t="s">
        <v>22</v>
      </c>
      <c r="F147" s="190" t="s">
        <v>204</v>
      </c>
      <c r="G147" s="207">
        <v>1.1000000000000001</v>
      </c>
      <c r="H147" s="208">
        <v>1.1000000000000001</v>
      </c>
      <c r="I147" s="344">
        <v>1.1000000000000001</v>
      </c>
      <c r="J147" s="207">
        <v>1.1000000000000001</v>
      </c>
      <c r="K147" s="207">
        <v>1.1000000000000001</v>
      </c>
      <c r="L147" s="403" t="s">
        <v>137</v>
      </c>
      <c r="M147" s="406">
        <v>2</v>
      </c>
      <c r="N147" s="406">
        <v>2</v>
      </c>
      <c r="O147" s="406">
        <v>2</v>
      </c>
      <c r="P147" s="36"/>
    </row>
    <row r="148" spans="1:242" s="15" customFormat="1" ht="0.75" hidden="1" customHeight="1" x14ac:dyDescent="0.2">
      <c r="A148" s="80" t="s">
        <v>6</v>
      </c>
      <c r="B148" s="81" t="s">
        <v>19</v>
      </c>
      <c r="C148" s="82" t="s">
        <v>13</v>
      </c>
      <c r="D148" s="119" t="s">
        <v>101</v>
      </c>
      <c r="E148" s="163" t="s">
        <v>19</v>
      </c>
      <c r="F148" s="345" t="s">
        <v>7</v>
      </c>
      <c r="G148" s="346"/>
      <c r="H148" s="259"/>
      <c r="I148" s="347"/>
      <c r="J148" s="348"/>
      <c r="K148" s="348"/>
      <c r="L148" s="794"/>
      <c r="M148" s="795"/>
      <c r="N148" s="795"/>
      <c r="O148" s="796"/>
      <c r="P148" s="83">
        <v>4</v>
      </c>
      <c r="Q148" s="14"/>
      <c r="R148" s="14"/>
      <c r="S148" s="14"/>
      <c r="T148" s="14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F148" s="14"/>
      <c r="AG148" s="14"/>
      <c r="AH148" s="14"/>
      <c r="AI148" s="14"/>
      <c r="AJ148" s="14"/>
      <c r="AK148" s="14"/>
      <c r="AL148" s="14"/>
      <c r="AM148" s="14"/>
      <c r="AN148" s="14"/>
      <c r="AO148" s="14"/>
      <c r="AP148" s="14"/>
      <c r="AQ148" s="14"/>
      <c r="AR148" s="14"/>
      <c r="AS148" s="14"/>
      <c r="AT148" s="14"/>
      <c r="AU148" s="14"/>
      <c r="AV148" s="14"/>
      <c r="AW148" s="14"/>
      <c r="AX148" s="14"/>
      <c r="AY148" s="14"/>
      <c r="AZ148" s="14"/>
      <c r="BA148" s="14"/>
      <c r="BB148" s="14"/>
      <c r="BC148" s="14"/>
      <c r="BD148" s="14"/>
      <c r="BE148" s="14"/>
      <c r="BF148" s="14"/>
      <c r="BG148" s="14"/>
      <c r="BH148" s="14"/>
      <c r="BI148" s="14"/>
      <c r="BJ148" s="14"/>
      <c r="BK148" s="14"/>
      <c r="BL148" s="14"/>
      <c r="BM148" s="14"/>
      <c r="BN148" s="14"/>
      <c r="BO148" s="14"/>
      <c r="BP148" s="14"/>
      <c r="BQ148" s="14"/>
      <c r="BR148" s="14"/>
      <c r="BS148" s="14"/>
      <c r="BT148" s="14"/>
      <c r="BU148" s="14"/>
      <c r="BV148" s="14"/>
      <c r="BW148" s="14"/>
      <c r="BX148" s="14"/>
      <c r="BY148" s="14"/>
      <c r="BZ148" s="14"/>
      <c r="CA148" s="14"/>
      <c r="CB148" s="14"/>
      <c r="CC148" s="14"/>
      <c r="CD148" s="14"/>
      <c r="CE148" s="14"/>
      <c r="CF148" s="14"/>
      <c r="CG148" s="14"/>
      <c r="CH148" s="14"/>
      <c r="CI148" s="14"/>
      <c r="CJ148" s="14"/>
      <c r="CK148" s="14"/>
      <c r="CL148" s="14"/>
      <c r="CM148" s="14"/>
      <c r="CN148" s="14"/>
      <c r="CO148" s="14"/>
      <c r="CP148" s="14"/>
      <c r="CQ148" s="14"/>
      <c r="CR148" s="14"/>
      <c r="CS148" s="14"/>
      <c r="CT148" s="14"/>
      <c r="CU148" s="14"/>
      <c r="CV148" s="14"/>
      <c r="CW148" s="14"/>
      <c r="CX148" s="14"/>
      <c r="CY148" s="14"/>
      <c r="CZ148" s="14"/>
      <c r="DA148" s="14"/>
      <c r="DB148" s="14"/>
      <c r="DC148" s="14"/>
      <c r="DD148" s="14"/>
      <c r="DE148" s="14"/>
      <c r="DF148" s="14"/>
      <c r="DG148" s="14"/>
      <c r="DH148" s="14"/>
      <c r="DI148" s="14"/>
      <c r="DJ148" s="14"/>
      <c r="DK148" s="14"/>
      <c r="DL148" s="14"/>
      <c r="DM148" s="14"/>
      <c r="DN148" s="14"/>
      <c r="DO148" s="14"/>
      <c r="DP148" s="14"/>
      <c r="DQ148" s="14"/>
      <c r="DR148" s="14"/>
      <c r="DS148" s="14"/>
      <c r="DT148" s="14"/>
      <c r="DU148" s="14"/>
      <c r="DV148" s="14"/>
      <c r="DW148" s="14"/>
      <c r="DX148" s="14"/>
      <c r="DY148" s="14"/>
      <c r="DZ148" s="14"/>
      <c r="EA148" s="14"/>
      <c r="EB148" s="14"/>
      <c r="EC148" s="14"/>
      <c r="ED148" s="14"/>
      <c r="EE148" s="14"/>
      <c r="EF148" s="14"/>
      <c r="EG148" s="14"/>
      <c r="EH148" s="14"/>
      <c r="EI148" s="14"/>
      <c r="EJ148" s="14"/>
      <c r="EK148" s="14"/>
      <c r="EL148" s="14"/>
      <c r="EM148" s="14"/>
      <c r="EN148" s="14"/>
      <c r="EO148" s="14"/>
      <c r="EP148" s="14"/>
      <c r="EQ148" s="14"/>
      <c r="ER148" s="14"/>
      <c r="ES148" s="14"/>
      <c r="ET148" s="14"/>
      <c r="EU148" s="14"/>
      <c r="EV148" s="14"/>
      <c r="EW148" s="14"/>
      <c r="EX148" s="14"/>
      <c r="EY148" s="14"/>
      <c r="EZ148" s="14"/>
      <c r="FA148" s="14"/>
      <c r="FB148" s="14"/>
      <c r="FC148" s="14"/>
      <c r="FD148" s="14"/>
      <c r="FE148" s="14"/>
      <c r="FF148" s="14"/>
      <c r="FG148" s="14"/>
      <c r="FH148" s="14"/>
      <c r="FI148" s="14"/>
      <c r="FJ148" s="14"/>
      <c r="FK148" s="14"/>
      <c r="FL148" s="14"/>
      <c r="FM148" s="14"/>
      <c r="FN148" s="14"/>
      <c r="FO148" s="14"/>
      <c r="FP148" s="14"/>
      <c r="FQ148" s="14"/>
      <c r="FR148" s="14"/>
      <c r="FS148" s="14"/>
      <c r="FT148" s="14"/>
      <c r="FU148" s="14"/>
      <c r="FV148" s="14"/>
      <c r="FW148" s="14"/>
      <c r="FX148" s="14"/>
      <c r="FY148" s="14"/>
      <c r="FZ148" s="14"/>
      <c r="GA148" s="14"/>
      <c r="GB148" s="14"/>
      <c r="GC148" s="14"/>
      <c r="GD148" s="14"/>
      <c r="GE148" s="14"/>
      <c r="GF148" s="14"/>
      <c r="GG148" s="14"/>
      <c r="GH148" s="14"/>
      <c r="GI148" s="14"/>
      <c r="GJ148" s="14"/>
      <c r="GK148" s="14"/>
      <c r="GL148" s="14"/>
      <c r="GM148" s="14"/>
      <c r="GN148" s="14"/>
      <c r="GO148" s="14"/>
      <c r="GP148" s="14"/>
      <c r="GQ148" s="14"/>
      <c r="GR148" s="14"/>
      <c r="GS148" s="14"/>
      <c r="GT148" s="14"/>
      <c r="GU148" s="14"/>
      <c r="GV148" s="14"/>
      <c r="GW148" s="14"/>
      <c r="GX148" s="14"/>
      <c r="GY148" s="14"/>
      <c r="GZ148" s="14"/>
      <c r="HA148" s="14"/>
      <c r="HB148" s="14"/>
      <c r="HC148" s="14"/>
      <c r="HD148" s="14"/>
      <c r="HE148" s="14"/>
      <c r="HF148" s="14"/>
      <c r="HG148" s="14"/>
      <c r="HH148" s="14"/>
      <c r="HI148" s="14"/>
      <c r="HJ148" s="14"/>
      <c r="HK148" s="14"/>
      <c r="HL148" s="14"/>
      <c r="HM148" s="14"/>
      <c r="HN148" s="14"/>
      <c r="HO148" s="14"/>
      <c r="HP148" s="14"/>
      <c r="HQ148" s="14"/>
      <c r="HR148" s="14"/>
      <c r="HS148" s="14"/>
      <c r="HT148" s="14"/>
      <c r="HU148" s="14"/>
      <c r="HV148" s="14"/>
      <c r="HW148" s="14"/>
      <c r="HX148" s="14"/>
      <c r="HY148" s="14"/>
      <c r="HZ148" s="14"/>
      <c r="IA148" s="14"/>
      <c r="IB148" s="14"/>
      <c r="IC148" s="14"/>
      <c r="ID148" s="14"/>
      <c r="IE148" s="14"/>
      <c r="IF148" s="14"/>
      <c r="IG148" s="14"/>
      <c r="IH148" s="14"/>
    </row>
    <row r="149" spans="1:242" ht="24.75" customHeight="1" x14ac:dyDescent="0.2">
      <c r="A149" s="452" t="s">
        <v>6</v>
      </c>
      <c r="B149" s="711" t="s">
        <v>19</v>
      </c>
      <c r="C149" s="472" t="s">
        <v>18</v>
      </c>
      <c r="D149" s="473" t="s">
        <v>96</v>
      </c>
      <c r="E149" s="574" t="s">
        <v>22</v>
      </c>
      <c r="F149" s="202" t="s">
        <v>190</v>
      </c>
      <c r="G149" s="207">
        <v>5</v>
      </c>
      <c r="H149" s="208">
        <v>4.5999999999999996</v>
      </c>
      <c r="I149" s="344">
        <v>4.5999999999999996</v>
      </c>
      <c r="J149" s="207">
        <v>5</v>
      </c>
      <c r="K149" s="207">
        <v>5</v>
      </c>
      <c r="L149" s="407" t="s">
        <v>137</v>
      </c>
      <c r="M149" s="408">
        <v>2</v>
      </c>
      <c r="N149" s="408">
        <v>2</v>
      </c>
      <c r="O149" s="408">
        <v>2</v>
      </c>
      <c r="P149" s="36"/>
    </row>
    <row r="150" spans="1:242" ht="19.5" customHeight="1" x14ac:dyDescent="0.2">
      <c r="A150" s="452"/>
      <c r="B150" s="711"/>
      <c r="C150" s="472"/>
      <c r="D150" s="473"/>
      <c r="E150" s="574"/>
      <c r="F150" s="164" t="s">
        <v>43</v>
      </c>
      <c r="G150" s="165">
        <f>G144+G145+G146+G147+G148+G149</f>
        <v>42.1</v>
      </c>
      <c r="H150" s="165">
        <f>H144+H145+H146+H147+H148+H149</f>
        <v>5.6999999999999993</v>
      </c>
      <c r="I150" s="165">
        <f t="shared" ref="I150:K150" si="29">I144+I145+I146+I147+I148+I149</f>
        <v>6.6</v>
      </c>
      <c r="J150" s="165">
        <f t="shared" si="29"/>
        <v>6.1</v>
      </c>
      <c r="K150" s="165">
        <f t="shared" si="29"/>
        <v>6.1</v>
      </c>
      <c r="L150" s="797"/>
      <c r="M150" s="797"/>
      <c r="N150" s="797"/>
      <c r="O150" s="797"/>
      <c r="P150" s="57"/>
    </row>
    <row r="151" spans="1:242" ht="15.75" customHeight="1" x14ac:dyDescent="0.2">
      <c r="A151" s="166" t="s">
        <v>6</v>
      </c>
      <c r="B151" s="173" t="s">
        <v>19</v>
      </c>
      <c r="C151" s="469" t="s">
        <v>45</v>
      </c>
      <c r="D151" s="470"/>
      <c r="E151" s="470"/>
      <c r="F151" s="471"/>
      <c r="G151" s="168">
        <f t="shared" ref="G151:K151" si="30">SUM(G144:G149)</f>
        <v>42.1</v>
      </c>
      <c r="H151" s="168">
        <f t="shared" si="30"/>
        <v>5.6999999999999993</v>
      </c>
      <c r="I151" s="172">
        <f t="shared" si="30"/>
        <v>6.6</v>
      </c>
      <c r="J151" s="172">
        <f t="shared" si="30"/>
        <v>6.1</v>
      </c>
      <c r="K151" s="172">
        <f t="shared" si="30"/>
        <v>6.1</v>
      </c>
      <c r="L151" s="549"/>
      <c r="M151" s="550"/>
      <c r="N151" s="550"/>
      <c r="O151" s="551"/>
      <c r="P151" s="36"/>
    </row>
    <row r="152" spans="1:242" s="11" customFormat="1" ht="17.25" customHeight="1" x14ac:dyDescent="0.2">
      <c r="A152" s="166" t="s">
        <v>6</v>
      </c>
      <c r="B152" s="173" t="s">
        <v>22</v>
      </c>
      <c r="C152" s="672" t="s">
        <v>23</v>
      </c>
      <c r="D152" s="673"/>
      <c r="E152" s="673"/>
      <c r="F152" s="673"/>
      <c r="G152" s="673"/>
      <c r="H152" s="674"/>
      <c r="I152" s="673"/>
      <c r="J152" s="673"/>
      <c r="K152" s="673"/>
      <c r="L152" s="673"/>
      <c r="M152" s="673"/>
      <c r="N152" s="673"/>
      <c r="O152" s="675"/>
      <c r="P152" s="36"/>
      <c r="Q152" s="10"/>
      <c r="R152" s="10"/>
      <c r="S152" s="10"/>
      <c r="T152" s="10"/>
      <c r="U152" s="10"/>
      <c r="V152" s="10"/>
      <c r="W152" s="10"/>
      <c r="X152" s="10"/>
      <c r="Y152" s="10"/>
      <c r="Z152" s="10"/>
      <c r="AA152" s="10"/>
      <c r="AB152" s="10"/>
      <c r="AC152" s="10"/>
      <c r="AD152" s="10"/>
      <c r="AE152" s="10"/>
      <c r="AF152" s="10"/>
      <c r="AG152" s="10"/>
      <c r="AH152" s="10"/>
      <c r="AI152" s="10"/>
      <c r="AJ152" s="10"/>
      <c r="AK152" s="10"/>
      <c r="AL152" s="10"/>
      <c r="AM152" s="10"/>
      <c r="AN152" s="10"/>
      <c r="AO152" s="10"/>
      <c r="AP152" s="10"/>
      <c r="AQ152" s="10"/>
      <c r="AR152" s="10"/>
      <c r="AS152" s="10"/>
      <c r="AT152" s="10"/>
      <c r="AU152" s="10"/>
      <c r="AV152" s="10"/>
      <c r="AW152" s="10"/>
      <c r="AX152" s="10"/>
      <c r="AY152" s="10"/>
      <c r="AZ152" s="10"/>
      <c r="BA152" s="10"/>
      <c r="BB152" s="10"/>
      <c r="BC152" s="10"/>
      <c r="BD152" s="10"/>
      <c r="BE152" s="10"/>
      <c r="BF152" s="10"/>
      <c r="BG152" s="10"/>
      <c r="BH152" s="10"/>
      <c r="BI152" s="10"/>
      <c r="BJ152" s="10"/>
      <c r="BK152" s="10"/>
      <c r="BL152" s="10"/>
      <c r="BM152" s="10"/>
      <c r="BN152" s="10"/>
      <c r="BO152" s="10"/>
      <c r="BP152" s="10"/>
      <c r="BQ152" s="10"/>
      <c r="BR152" s="10"/>
      <c r="BS152" s="10"/>
      <c r="BT152" s="10"/>
      <c r="BU152" s="10"/>
      <c r="BV152" s="10"/>
      <c r="BW152" s="10"/>
      <c r="BX152" s="10"/>
      <c r="BY152" s="10"/>
      <c r="BZ152" s="10"/>
      <c r="CA152" s="10"/>
      <c r="CB152" s="10"/>
      <c r="CC152" s="10"/>
      <c r="CD152" s="10"/>
      <c r="CE152" s="10"/>
      <c r="CF152" s="10"/>
      <c r="CG152" s="10"/>
      <c r="CH152" s="10"/>
      <c r="CI152" s="10"/>
      <c r="CJ152" s="10"/>
      <c r="CK152" s="10"/>
      <c r="CL152" s="10"/>
      <c r="CM152" s="10"/>
      <c r="CN152" s="10"/>
      <c r="CO152" s="10"/>
      <c r="CP152" s="10"/>
      <c r="CQ152" s="10"/>
      <c r="CR152" s="10"/>
      <c r="CS152" s="10"/>
      <c r="CT152" s="10"/>
      <c r="CU152" s="10"/>
      <c r="CV152" s="10"/>
      <c r="CW152" s="10"/>
      <c r="CX152" s="10"/>
      <c r="CY152" s="10"/>
      <c r="CZ152" s="10"/>
      <c r="DA152" s="10"/>
      <c r="DB152" s="10"/>
      <c r="DC152" s="10"/>
      <c r="DD152" s="10"/>
      <c r="DE152" s="10"/>
      <c r="DF152" s="10"/>
      <c r="DG152" s="10"/>
      <c r="DH152" s="10"/>
      <c r="DI152" s="10"/>
      <c r="DJ152" s="10"/>
      <c r="DK152" s="10"/>
      <c r="DL152" s="10"/>
      <c r="DM152" s="10"/>
      <c r="DN152" s="10"/>
      <c r="DO152" s="10"/>
      <c r="DP152" s="10"/>
      <c r="DQ152" s="10"/>
      <c r="DR152" s="10"/>
      <c r="DS152" s="10"/>
      <c r="DT152" s="10"/>
      <c r="DU152" s="10"/>
      <c r="DV152" s="10"/>
      <c r="DW152" s="10"/>
      <c r="DX152" s="10"/>
      <c r="DY152" s="10"/>
      <c r="DZ152" s="10"/>
      <c r="EA152" s="10"/>
      <c r="EB152" s="10"/>
      <c r="EC152" s="10"/>
      <c r="ED152" s="10"/>
      <c r="EE152" s="10"/>
      <c r="EF152" s="10"/>
      <c r="EG152" s="10"/>
      <c r="EH152" s="10"/>
      <c r="EI152" s="10"/>
      <c r="EJ152" s="10"/>
      <c r="EK152" s="10"/>
      <c r="EL152" s="10"/>
      <c r="EM152" s="10"/>
      <c r="EN152" s="10"/>
      <c r="EO152" s="10"/>
      <c r="EP152" s="10"/>
      <c r="EQ152" s="10"/>
      <c r="ER152" s="10"/>
      <c r="ES152" s="10"/>
      <c r="ET152" s="10"/>
      <c r="EU152" s="10"/>
      <c r="EV152" s="10"/>
      <c r="EW152" s="10"/>
      <c r="EX152" s="10"/>
      <c r="EY152" s="10"/>
      <c r="EZ152" s="10"/>
      <c r="FA152" s="10"/>
      <c r="FB152" s="10"/>
      <c r="FC152" s="10"/>
      <c r="FD152" s="10"/>
      <c r="FE152" s="10"/>
      <c r="FF152" s="10"/>
      <c r="FG152" s="10"/>
      <c r="FH152" s="10"/>
      <c r="FI152" s="10"/>
      <c r="FJ152" s="10"/>
      <c r="FK152" s="10"/>
      <c r="FL152" s="10"/>
      <c r="FM152" s="10"/>
      <c r="FN152" s="10"/>
      <c r="FO152" s="10"/>
      <c r="FP152" s="10"/>
      <c r="FQ152" s="10"/>
      <c r="FR152" s="10"/>
      <c r="FS152" s="10"/>
      <c r="FT152" s="10"/>
      <c r="FU152" s="10"/>
      <c r="FV152" s="10"/>
      <c r="FW152" s="10"/>
      <c r="FX152" s="10"/>
      <c r="FY152" s="10"/>
      <c r="FZ152" s="10"/>
      <c r="GA152" s="10"/>
      <c r="GB152" s="10"/>
      <c r="GC152" s="10"/>
      <c r="GD152" s="10"/>
      <c r="GE152" s="10"/>
      <c r="GF152" s="10"/>
      <c r="GG152" s="10"/>
      <c r="GH152" s="10"/>
      <c r="GI152" s="10"/>
      <c r="GJ152" s="10"/>
      <c r="GK152" s="10"/>
      <c r="GL152" s="10"/>
      <c r="GM152" s="10"/>
      <c r="GN152" s="10"/>
      <c r="GO152" s="10"/>
      <c r="GP152" s="10"/>
      <c r="GQ152" s="10"/>
      <c r="GR152" s="10"/>
      <c r="GS152" s="10"/>
      <c r="GT152" s="10"/>
      <c r="GU152" s="10"/>
      <c r="GV152" s="10"/>
      <c r="GW152" s="10"/>
      <c r="GX152" s="10"/>
      <c r="GY152" s="10"/>
      <c r="GZ152" s="10"/>
      <c r="HA152" s="10"/>
      <c r="HB152" s="10"/>
      <c r="HC152" s="10"/>
      <c r="HD152" s="10"/>
      <c r="HE152" s="10"/>
      <c r="HF152" s="10"/>
      <c r="HG152" s="10"/>
      <c r="HH152" s="10"/>
      <c r="HI152" s="10"/>
      <c r="HJ152" s="10"/>
      <c r="HK152" s="10"/>
      <c r="HL152" s="10"/>
      <c r="HM152" s="10"/>
      <c r="HN152" s="10"/>
      <c r="HO152" s="10"/>
      <c r="HP152" s="10"/>
      <c r="HQ152" s="10"/>
      <c r="HR152" s="10"/>
      <c r="HS152" s="10"/>
      <c r="HT152" s="10"/>
      <c r="HU152" s="10"/>
      <c r="HV152" s="10"/>
      <c r="HW152" s="10"/>
      <c r="HX152" s="10"/>
      <c r="HY152" s="10"/>
      <c r="HZ152" s="10"/>
      <c r="IA152" s="10"/>
      <c r="IB152" s="10"/>
      <c r="IC152" s="10"/>
      <c r="ID152" s="10"/>
      <c r="IE152" s="10"/>
      <c r="IF152" s="10"/>
    </row>
    <row r="153" spans="1:242" ht="32.25" customHeight="1" x14ac:dyDescent="0.2">
      <c r="A153" s="452" t="s">
        <v>6</v>
      </c>
      <c r="B153" s="711" t="s">
        <v>22</v>
      </c>
      <c r="C153" s="472" t="s">
        <v>6</v>
      </c>
      <c r="D153" s="486" t="s">
        <v>97</v>
      </c>
      <c r="E153" s="696" t="s">
        <v>22</v>
      </c>
      <c r="F153" s="190" t="s">
        <v>204</v>
      </c>
      <c r="G153" s="207">
        <v>400.3</v>
      </c>
      <c r="H153" s="208">
        <v>488.9</v>
      </c>
      <c r="I153" s="209">
        <v>421.1</v>
      </c>
      <c r="J153" s="207">
        <v>407</v>
      </c>
      <c r="K153" s="207">
        <v>407</v>
      </c>
      <c r="L153" s="403" t="s">
        <v>137</v>
      </c>
      <c r="M153" s="406">
        <v>1800</v>
      </c>
      <c r="N153" s="406">
        <v>1750</v>
      </c>
      <c r="O153" s="406">
        <v>1750</v>
      </c>
      <c r="P153" s="36"/>
    </row>
    <row r="154" spans="1:242" ht="18.75" customHeight="1" x14ac:dyDescent="0.2">
      <c r="A154" s="452"/>
      <c r="B154" s="698"/>
      <c r="C154" s="698"/>
      <c r="D154" s="486"/>
      <c r="E154" s="697"/>
      <c r="F154" s="164" t="s">
        <v>43</v>
      </c>
      <c r="G154" s="165">
        <f t="shared" ref="G154:K154" si="31">SUM(G153:G153)</f>
        <v>400.3</v>
      </c>
      <c r="H154" s="165">
        <f t="shared" si="31"/>
        <v>488.9</v>
      </c>
      <c r="I154" s="165">
        <f t="shared" si="31"/>
        <v>421.1</v>
      </c>
      <c r="J154" s="165">
        <f t="shared" si="31"/>
        <v>407</v>
      </c>
      <c r="K154" s="165">
        <f t="shared" si="31"/>
        <v>407</v>
      </c>
      <c r="L154" s="791"/>
      <c r="M154" s="792"/>
      <c r="N154" s="792"/>
      <c r="O154" s="793"/>
      <c r="P154" s="36"/>
    </row>
    <row r="155" spans="1:242" ht="15.75" customHeight="1" x14ac:dyDescent="0.2">
      <c r="A155" s="34" t="s">
        <v>6</v>
      </c>
      <c r="B155" s="173" t="s">
        <v>22</v>
      </c>
      <c r="C155" s="469" t="s">
        <v>45</v>
      </c>
      <c r="D155" s="470"/>
      <c r="E155" s="470"/>
      <c r="F155" s="471"/>
      <c r="G155" s="168">
        <f t="shared" ref="G155:K155" si="32">SUM(G154)</f>
        <v>400.3</v>
      </c>
      <c r="H155" s="168">
        <f t="shared" si="32"/>
        <v>488.9</v>
      </c>
      <c r="I155" s="172">
        <f t="shared" si="32"/>
        <v>421.1</v>
      </c>
      <c r="J155" s="174">
        <f t="shared" si="32"/>
        <v>407</v>
      </c>
      <c r="K155" s="174">
        <f t="shared" si="32"/>
        <v>407</v>
      </c>
      <c r="L155" s="560"/>
      <c r="M155" s="561"/>
      <c r="N155" s="561"/>
      <c r="O155" s="562"/>
      <c r="P155" s="36"/>
    </row>
    <row r="156" spans="1:242" ht="15.75" customHeight="1" x14ac:dyDescent="0.2">
      <c r="A156" s="34" t="s">
        <v>6</v>
      </c>
      <c r="B156" s="173" t="s">
        <v>24</v>
      </c>
      <c r="C156" s="477" t="s">
        <v>30</v>
      </c>
      <c r="D156" s="557"/>
      <c r="E156" s="557"/>
      <c r="F156" s="557"/>
      <c r="G156" s="674"/>
      <c r="H156" s="674"/>
      <c r="I156" s="674"/>
      <c r="J156" s="674"/>
      <c r="K156" s="674"/>
      <c r="L156" s="674"/>
      <c r="M156" s="674"/>
      <c r="N156" s="674"/>
      <c r="O156" s="715"/>
      <c r="P156" s="36"/>
    </row>
    <row r="157" spans="1:242" ht="43.5" customHeight="1" x14ac:dyDescent="0.2">
      <c r="A157" s="452" t="s">
        <v>6</v>
      </c>
      <c r="B157" s="711" t="s">
        <v>24</v>
      </c>
      <c r="C157" s="472" t="s">
        <v>6</v>
      </c>
      <c r="D157" s="473" t="s">
        <v>83</v>
      </c>
      <c r="E157" s="482" t="s">
        <v>10</v>
      </c>
      <c r="F157" s="349" t="s">
        <v>190</v>
      </c>
      <c r="G157" s="146">
        <v>2486.6999999999998</v>
      </c>
      <c r="H157" s="146">
        <v>2727</v>
      </c>
      <c r="I157" s="244">
        <v>2727</v>
      </c>
      <c r="J157" s="146">
        <v>2804.8</v>
      </c>
      <c r="K157" s="146">
        <v>2832.9</v>
      </c>
      <c r="L157" s="702" t="s">
        <v>111</v>
      </c>
      <c r="M157" s="484">
        <v>43065</v>
      </c>
      <c r="N157" s="484">
        <v>44065</v>
      </c>
      <c r="O157" s="484">
        <v>45065</v>
      </c>
      <c r="P157" s="36">
        <v>2657</v>
      </c>
    </row>
    <row r="158" spans="1:242" s="15" customFormat="1" ht="48" customHeight="1" x14ac:dyDescent="0.2">
      <c r="A158" s="453"/>
      <c r="B158" s="712"/>
      <c r="C158" s="713"/>
      <c r="D158" s="714"/>
      <c r="E158" s="504"/>
      <c r="F158" s="350" t="s">
        <v>52</v>
      </c>
      <c r="G158" s="146">
        <v>228.3</v>
      </c>
      <c r="H158" s="146"/>
      <c r="I158" s="244"/>
      <c r="J158" s="146"/>
      <c r="K158" s="146"/>
      <c r="L158" s="703"/>
      <c r="M158" s="485"/>
      <c r="N158" s="485"/>
      <c r="O158" s="485"/>
      <c r="P158" s="36"/>
      <c r="Q158" s="14"/>
      <c r="R158" s="14"/>
      <c r="S158" s="14"/>
      <c r="T158" s="14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F158" s="14"/>
      <c r="AG158" s="14"/>
      <c r="AH158" s="14"/>
      <c r="AI158" s="14"/>
      <c r="AJ158" s="14"/>
      <c r="AK158" s="14"/>
      <c r="AL158" s="14"/>
      <c r="AM158" s="14"/>
      <c r="AN158" s="14"/>
      <c r="AO158" s="14"/>
      <c r="AP158" s="14"/>
      <c r="AQ158" s="14"/>
      <c r="AR158" s="14"/>
      <c r="AS158" s="14"/>
      <c r="AT158" s="14"/>
      <c r="AU158" s="14"/>
      <c r="AV158" s="14"/>
      <c r="AW158" s="14"/>
      <c r="AX158" s="14"/>
      <c r="AY158" s="14"/>
      <c r="AZ158" s="14"/>
      <c r="BA158" s="14"/>
      <c r="BB158" s="14"/>
      <c r="BC158" s="14"/>
      <c r="BD158" s="14"/>
      <c r="BE158" s="14"/>
      <c r="BF158" s="14"/>
      <c r="BG158" s="14"/>
      <c r="BH158" s="14"/>
      <c r="BI158" s="14"/>
      <c r="BJ158" s="14"/>
      <c r="BK158" s="14"/>
      <c r="BL158" s="14"/>
      <c r="BM158" s="14"/>
      <c r="BN158" s="14"/>
      <c r="BO158" s="14"/>
      <c r="BP158" s="14"/>
      <c r="BQ158" s="14"/>
      <c r="BR158" s="14"/>
      <c r="BS158" s="14"/>
      <c r="BT158" s="14"/>
      <c r="BU158" s="14"/>
      <c r="BV158" s="14"/>
      <c r="BW158" s="14"/>
      <c r="BX158" s="14"/>
      <c r="BY158" s="14"/>
      <c r="BZ158" s="14"/>
      <c r="CA158" s="14"/>
      <c r="CB158" s="14"/>
      <c r="CC158" s="14"/>
      <c r="CD158" s="14"/>
      <c r="CE158" s="14"/>
      <c r="CF158" s="14"/>
      <c r="CG158" s="14"/>
      <c r="CH158" s="14"/>
      <c r="CI158" s="14"/>
      <c r="CJ158" s="14"/>
      <c r="CK158" s="14"/>
      <c r="CL158" s="14"/>
      <c r="CM158" s="14"/>
      <c r="CN158" s="14"/>
      <c r="CO158" s="14"/>
      <c r="CP158" s="14"/>
      <c r="CQ158" s="14"/>
      <c r="CR158" s="14"/>
      <c r="CS158" s="14"/>
      <c r="CT158" s="14"/>
      <c r="CU158" s="14"/>
      <c r="CV158" s="14"/>
      <c r="CW158" s="14"/>
      <c r="CX158" s="14"/>
      <c r="CY158" s="14"/>
      <c r="CZ158" s="14"/>
      <c r="DA158" s="14"/>
      <c r="DB158" s="14"/>
      <c r="DC158" s="14"/>
      <c r="DD158" s="14"/>
      <c r="DE158" s="14"/>
      <c r="DF158" s="14"/>
      <c r="DG158" s="14"/>
      <c r="DH158" s="14"/>
      <c r="DI158" s="14"/>
      <c r="DJ158" s="14"/>
      <c r="DK158" s="14"/>
      <c r="DL158" s="14"/>
      <c r="DM158" s="14"/>
      <c r="DN158" s="14"/>
      <c r="DO158" s="14"/>
      <c r="DP158" s="14"/>
      <c r="DQ158" s="14"/>
      <c r="DR158" s="14"/>
      <c r="DS158" s="14"/>
      <c r="DT158" s="14"/>
      <c r="DU158" s="14"/>
      <c r="DV158" s="14"/>
      <c r="DW158" s="14"/>
      <c r="DX158" s="14"/>
      <c r="DY158" s="14"/>
      <c r="DZ158" s="14"/>
      <c r="EA158" s="14"/>
      <c r="EB158" s="14"/>
      <c r="EC158" s="14"/>
      <c r="ED158" s="14"/>
      <c r="EE158" s="14"/>
      <c r="EF158" s="14"/>
      <c r="EG158" s="14"/>
      <c r="EH158" s="14"/>
      <c r="EI158" s="14"/>
      <c r="EJ158" s="14"/>
      <c r="EK158" s="14"/>
      <c r="EL158" s="14"/>
      <c r="EM158" s="14"/>
      <c r="EN158" s="14"/>
      <c r="EO158" s="14"/>
      <c r="EP158" s="14"/>
      <c r="EQ158" s="14"/>
      <c r="ER158" s="14"/>
      <c r="ES158" s="14"/>
      <c r="ET158" s="14"/>
      <c r="EU158" s="14"/>
      <c r="EV158" s="14"/>
      <c r="EW158" s="14"/>
      <c r="EX158" s="14"/>
      <c r="EY158" s="14"/>
      <c r="EZ158" s="14"/>
      <c r="FA158" s="14"/>
      <c r="FB158" s="14"/>
      <c r="FC158" s="14"/>
      <c r="FD158" s="14"/>
      <c r="FE158" s="14"/>
      <c r="FF158" s="14"/>
      <c r="FG158" s="14"/>
      <c r="FH158" s="14"/>
      <c r="FI158" s="14"/>
      <c r="FJ158" s="14"/>
      <c r="FK158" s="14"/>
      <c r="FL158" s="14"/>
      <c r="FM158" s="14"/>
      <c r="FN158" s="14"/>
      <c r="FO158" s="14"/>
      <c r="FP158" s="14"/>
      <c r="FQ158" s="14"/>
      <c r="FR158" s="14"/>
      <c r="FS158" s="14"/>
      <c r="FT158" s="14"/>
      <c r="FU158" s="14"/>
      <c r="FV158" s="14"/>
      <c r="FW158" s="14"/>
      <c r="FX158" s="14"/>
      <c r="FY158" s="14"/>
      <c r="FZ158" s="14"/>
      <c r="GA158" s="14"/>
      <c r="GB158" s="14"/>
      <c r="GC158" s="14"/>
      <c r="GD158" s="14"/>
      <c r="GE158" s="14"/>
      <c r="GF158" s="14"/>
      <c r="GG158" s="14"/>
      <c r="GH158" s="14"/>
      <c r="GI158" s="14"/>
      <c r="GJ158" s="14"/>
      <c r="GK158" s="14"/>
      <c r="GL158" s="14"/>
      <c r="GM158" s="14"/>
      <c r="GN158" s="14"/>
      <c r="GO158" s="14"/>
      <c r="GP158" s="14"/>
      <c r="GQ158" s="14"/>
      <c r="GR158" s="14"/>
      <c r="GS158" s="14"/>
      <c r="GT158" s="14"/>
      <c r="GU158" s="14"/>
      <c r="GV158" s="14"/>
      <c r="GW158" s="14"/>
      <c r="GX158" s="14"/>
      <c r="GY158" s="14"/>
      <c r="GZ158" s="14"/>
      <c r="HA158" s="14"/>
      <c r="HB158" s="14"/>
      <c r="HC158" s="14"/>
      <c r="HD158" s="14"/>
      <c r="HE158" s="14"/>
      <c r="HF158" s="14"/>
      <c r="HG158" s="14"/>
      <c r="HH158" s="14"/>
      <c r="HI158" s="14"/>
      <c r="HJ158" s="14"/>
      <c r="HK158" s="14"/>
      <c r="HL158" s="14"/>
      <c r="HM158" s="14"/>
      <c r="HN158" s="14"/>
      <c r="HO158" s="14"/>
      <c r="HP158" s="14"/>
      <c r="HQ158" s="14"/>
      <c r="HR158" s="14"/>
      <c r="HS158" s="14"/>
      <c r="HT158" s="14"/>
      <c r="HU158" s="14"/>
      <c r="HV158" s="14"/>
      <c r="HW158" s="14"/>
      <c r="HX158" s="14"/>
      <c r="HY158" s="14"/>
      <c r="HZ158" s="14"/>
      <c r="IA158" s="14"/>
      <c r="IB158" s="14"/>
      <c r="IC158" s="14"/>
      <c r="ID158" s="14"/>
      <c r="IE158" s="14"/>
      <c r="IF158" s="14"/>
    </row>
    <row r="159" spans="1:242" ht="16.5" customHeight="1" x14ac:dyDescent="0.2">
      <c r="A159" s="452"/>
      <c r="B159" s="711"/>
      <c r="C159" s="472"/>
      <c r="D159" s="473"/>
      <c r="E159" s="483"/>
      <c r="F159" s="164" t="s">
        <v>43</v>
      </c>
      <c r="G159" s="342">
        <f>SUM(G157:G158)</f>
        <v>2715</v>
      </c>
      <c r="H159" s="342">
        <f>SUM(H157:H158)</f>
        <v>2727</v>
      </c>
      <c r="I159" s="342">
        <f t="shared" ref="I159:K159" si="33">SUM(I157:I158)</f>
        <v>2727</v>
      </c>
      <c r="J159" s="342">
        <f t="shared" si="33"/>
        <v>2804.8</v>
      </c>
      <c r="K159" s="342">
        <f t="shared" si="33"/>
        <v>2832.9</v>
      </c>
      <c r="L159" s="501"/>
      <c r="M159" s="502"/>
      <c r="N159" s="502"/>
      <c r="O159" s="503"/>
      <c r="P159" s="36"/>
    </row>
    <row r="160" spans="1:242" ht="17.25" customHeight="1" x14ac:dyDescent="0.2">
      <c r="A160" s="166" t="s">
        <v>6</v>
      </c>
      <c r="B160" s="173" t="s">
        <v>24</v>
      </c>
      <c r="C160" s="469" t="s">
        <v>45</v>
      </c>
      <c r="D160" s="470"/>
      <c r="E160" s="470"/>
      <c r="F160" s="471"/>
      <c r="G160" s="168">
        <f t="shared" ref="G160:K160" si="34">SUM(G159)</f>
        <v>2715</v>
      </c>
      <c r="H160" s="168">
        <f t="shared" si="34"/>
        <v>2727</v>
      </c>
      <c r="I160" s="172">
        <f t="shared" si="34"/>
        <v>2727</v>
      </c>
      <c r="J160" s="172">
        <f t="shared" si="34"/>
        <v>2804.8</v>
      </c>
      <c r="K160" s="172">
        <f t="shared" si="34"/>
        <v>2832.9</v>
      </c>
      <c r="L160" s="560"/>
      <c r="M160" s="561"/>
      <c r="N160" s="561"/>
      <c r="O160" s="562"/>
      <c r="P160" s="36"/>
    </row>
    <row r="161" spans="1:242" ht="18" customHeight="1" x14ac:dyDescent="0.2">
      <c r="A161" s="166" t="s">
        <v>6</v>
      </c>
      <c r="B161" s="173" t="s">
        <v>25</v>
      </c>
      <c r="C161" s="477" t="s">
        <v>31</v>
      </c>
      <c r="D161" s="557"/>
      <c r="E161" s="557"/>
      <c r="F161" s="557"/>
      <c r="G161" s="557"/>
      <c r="H161" s="558"/>
      <c r="I161" s="557"/>
      <c r="J161" s="557"/>
      <c r="K161" s="557"/>
      <c r="L161" s="557"/>
      <c r="M161" s="557"/>
      <c r="N161" s="557"/>
      <c r="O161" s="559"/>
      <c r="P161" s="36"/>
    </row>
    <row r="162" spans="1:242" ht="28.5" customHeight="1" x14ac:dyDescent="0.2">
      <c r="A162" s="452" t="s">
        <v>6</v>
      </c>
      <c r="B162" s="711" t="s">
        <v>25</v>
      </c>
      <c r="C162" s="472" t="s">
        <v>6</v>
      </c>
      <c r="D162" s="473" t="s">
        <v>84</v>
      </c>
      <c r="E162" s="482" t="s">
        <v>10</v>
      </c>
      <c r="F162" s="202" t="s">
        <v>190</v>
      </c>
      <c r="G162" s="187">
        <v>8</v>
      </c>
      <c r="H162" s="188"/>
      <c r="I162" s="189"/>
      <c r="J162" s="187"/>
      <c r="K162" s="187"/>
      <c r="L162" s="403" t="s">
        <v>111</v>
      </c>
      <c r="M162" s="409"/>
      <c r="N162" s="409"/>
      <c r="O162" s="409"/>
      <c r="P162" s="36">
        <v>6.1</v>
      </c>
    </row>
    <row r="163" spans="1:242" ht="19.5" customHeight="1" x14ac:dyDescent="0.2">
      <c r="A163" s="452"/>
      <c r="B163" s="711"/>
      <c r="C163" s="472"/>
      <c r="D163" s="473"/>
      <c r="E163" s="483"/>
      <c r="F163" s="164" t="s">
        <v>43</v>
      </c>
      <c r="G163" s="165">
        <f t="shared" ref="G163:K163" si="35">SUM(G162:G162)</f>
        <v>8</v>
      </c>
      <c r="H163" s="165">
        <f t="shared" si="35"/>
        <v>0</v>
      </c>
      <c r="I163" s="165">
        <f t="shared" si="35"/>
        <v>0</v>
      </c>
      <c r="J163" s="165">
        <f t="shared" si="35"/>
        <v>0</v>
      </c>
      <c r="K163" s="165">
        <f t="shared" si="35"/>
        <v>0</v>
      </c>
      <c r="L163" s="487"/>
      <c r="M163" s="488"/>
      <c r="N163" s="488"/>
      <c r="O163" s="489"/>
      <c r="P163" s="36"/>
    </row>
    <row r="164" spans="1:242" ht="18.75" customHeight="1" x14ac:dyDescent="0.2">
      <c r="A164" s="34" t="s">
        <v>6</v>
      </c>
      <c r="B164" s="46" t="s">
        <v>25</v>
      </c>
      <c r="C164" s="498" t="s">
        <v>45</v>
      </c>
      <c r="D164" s="499"/>
      <c r="E164" s="499"/>
      <c r="F164" s="500"/>
      <c r="G164" s="95">
        <f t="shared" ref="G164:H164" si="36">SUM(G163)</f>
        <v>8</v>
      </c>
      <c r="H164" s="95">
        <f t="shared" si="36"/>
        <v>0</v>
      </c>
      <c r="I164" s="40">
        <f t="shared" ref="I164" si="37">SUM(I163)</f>
        <v>0</v>
      </c>
      <c r="J164" s="40">
        <f t="shared" ref="J164" si="38">SUM(J163)</f>
        <v>0</v>
      </c>
      <c r="K164" s="40">
        <f t="shared" ref="K164" si="39">SUM(K163)</f>
        <v>0</v>
      </c>
      <c r="L164" s="466"/>
      <c r="M164" s="467"/>
      <c r="N164" s="467"/>
      <c r="O164" s="468"/>
      <c r="P164" s="36"/>
    </row>
    <row r="165" spans="1:242" ht="16.5" customHeight="1" x14ac:dyDescent="0.2">
      <c r="A165" s="166" t="s">
        <v>6</v>
      </c>
      <c r="B165" s="490" t="s">
        <v>48</v>
      </c>
      <c r="C165" s="491"/>
      <c r="D165" s="491"/>
      <c r="E165" s="491"/>
      <c r="F165" s="492"/>
      <c r="G165" s="175">
        <f>SUM(G34+G105+G117+G125+G131+G136+G142+G151+G155+G160+G164)</f>
        <v>34015.899999999994</v>
      </c>
      <c r="H165" s="175">
        <f>SUM(H34+H105+H117+H125+H131+H136+H142+H151+H155+H160+H164)</f>
        <v>35254.100000000006</v>
      </c>
      <c r="I165" s="175">
        <f>SUM(I34+I105+I117+I125+I131+I136+I142+I151+I155+I160+I164)</f>
        <v>35050.399999999994</v>
      </c>
      <c r="J165" s="175">
        <f>SUM(J34+J105+J117+J125+J131+J136+J142+J151+J155+J160+J164)</f>
        <v>37534.199999999997</v>
      </c>
      <c r="K165" s="175">
        <f>SUM(K34+K105+K117+K125+K131+K136+K142+K151+K155+K160+K164)</f>
        <v>36067</v>
      </c>
      <c r="L165" s="699"/>
      <c r="M165" s="700"/>
      <c r="N165" s="700"/>
      <c r="O165" s="701"/>
      <c r="P165" s="36"/>
    </row>
    <row r="166" spans="1:242" ht="36" customHeight="1" x14ac:dyDescent="0.2">
      <c r="A166" s="176" t="s">
        <v>8</v>
      </c>
      <c r="B166" s="493" t="s">
        <v>49</v>
      </c>
      <c r="C166" s="494"/>
      <c r="D166" s="494"/>
      <c r="E166" s="494"/>
      <c r="F166" s="494"/>
      <c r="G166" s="494"/>
      <c r="H166" s="494"/>
      <c r="I166" s="494"/>
      <c r="J166" s="494"/>
      <c r="K166" s="494"/>
      <c r="L166" s="494"/>
      <c r="M166" s="494"/>
      <c r="N166" s="494"/>
      <c r="O166" s="494"/>
      <c r="P166" s="76"/>
    </row>
    <row r="167" spans="1:242" ht="23.25" customHeight="1" x14ac:dyDescent="0.2">
      <c r="A167" s="34" t="s">
        <v>8</v>
      </c>
      <c r="B167" s="127" t="s">
        <v>6</v>
      </c>
      <c r="C167" s="563" t="s">
        <v>151</v>
      </c>
      <c r="D167" s="564"/>
      <c r="E167" s="564"/>
      <c r="F167" s="564"/>
      <c r="G167" s="564"/>
      <c r="H167" s="564"/>
      <c r="I167" s="564"/>
      <c r="J167" s="564"/>
      <c r="K167" s="564"/>
      <c r="L167" s="564"/>
      <c r="M167" s="564"/>
      <c r="N167" s="564"/>
      <c r="O167" s="565"/>
      <c r="P167" s="36"/>
    </row>
    <row r="168" spans="1:242" ht="39.75" customHeight="1" x14ac:dyDescent="0.2">
      <c r="A168" s="452" t="s">
        <v>8</v>
      </c>
      <c r="B168" s="711" t="s">
        <v>6</v>
      </c>
      <c r="C168" s="472" t="s">
        <v>6</v>
      </c>
      <c r="D168" s="473" t="s">
        <v>152</v>
      </c>
      <c r="E168" s="482" t="s">
        <v>19</v>
      </c>
      <c r="F168" s="252" t="s">
        <v>190</v>
      </c>
      <c r="G168" s="187">
        <v>26</v>
      </c>
      <c r="H168" s="188">
        <v>23.7</v>
      </c>
      <c r="I168" s="189">
        <v>23.7</v>
      </c>
      <c r="J168" s="187">
        <v>27.4</v>
      </c>
      <c r="K168" s="187">
        <v>28.7</v>
      </c>
      <c r="L168" s="410" t="s">
        <v>246</v>
      </c>
      <c r="M168" s="406">
        <v>70</v>
      </c>
      <c r="N168" s="406">
        <v>105</v>
      </c>
      <c r="O168" s="406">
        <v>110</v>
      </c>
      <c r="P168" s="36">
        <v>17</v>
      </c>
    </row>
    <row r="169" spans="1:242" ht="16.5" customHeight="1" x14ac:dyDescent="0.2">
      <c r="A169" s="452"/>
      <c r="B169" s="711"/>
      <c r="C169" s="472"/>
      <c r="D169" s="473"/>
      <c r="E169" s="483"/>
      <c r="F169" s="351" t="s">
        <v>43</v>
      </c>
      <c r="G169" s="352">
        <f t="shared" ref="G169:K169" si="40">G168</f>
        <v>26</v>
      </c>
      <c r="H169" s="352">
        <f t="shared" si="40"/>
        <v>23.7</v>
      </c>
      <c r="I169" s="352">
        <f t="shared" si="40"/>
        <v>23.7</v>
      </c>
      <c r="J169" s="352">
        <f t="shared" si="40"/>
        <v>27.4</v>
      </c>
      <c r="K169" s="352">
        <f t="shared" si="40"/>
        <v>28.7</v>
      </c>
      <c r="L169" s="495"/>
      <c r="M169" s="496"/>
      <c r="N169" s="496"/>
      <c r="O169" s="497"/>
      <c r="P169" s="36"/>
    </row>
    <row r="170" spans="1:242" ht="17.25" customHeight="1" x14ac:dyDescent="0.2">
      <c r="A170" s="166" t="s">
        <v>8</v>
      </c>
      <c r="B170" s="173" t="s">
        <v>6</v>
      </c>
      <c r="C170" s="469" t="s">
        <v>45</v>
      </c>
      <c r="D170" s="470"/>
      <c r="E170" s="470"/>
      <c r="F170" s="471"/>
      <c r="G170" s="168">
        <f t="shared" ref="G170:K170" si="41">G169</f>
        <v>26</v>
      </c>
      <c r="H170" s="168">
        <f t="shared" si="41"/>
        <v>23.7</v>
      </c>
      <c r="I170" s="172">
        <f t="shared" si="41"/>
        <v>23.7</v>
      </c>
      <c r="J170" s="172">
        <f t="shared" si="41"/>
        <v>27.4</v>
      </c>
      <c r="K170" s="172">
        <f t="shared" si="41"/>
        <v>28.7</v>
      </c>
      <c r="L170" s="560"/>
      <c r="M170" s="561"/>
      <c r="N170" s="561"/>
      <c r="O170" s="562"/>
      <c r="P170" s="36"/>
    </row>
    <row r="171" spans="1:242" ht="18" customHeight="1" x14ac:dyDescent="0.2">
      <c r="A171" s="166" t="s">
        <v>8</v>
      </c>
      <c r="B171" s="177" t="s">
        <v>8</v>
      </c>
      <c r="C171" s="477" t="s">
        <v>155</v>
      </c>
      <c r="D171" s="478"/>
      <c r="E171" s="479"/>
      <c r="F171" s="479"/>
      <c r="G171" s="479"/>
      <c r="H171" s="480"/>
      <c r="I171" s="479"/>
      <c r="J171" s="479"/>
      <c r="K171" s="479"/>
      <c r="L171" s="478"/>
      <c r="M171" s="478"/>
      <c r="N171" s="478"/>
      <c r="O171" s="481"/>
      <c r="P171" s="36"/>
    </row>
    <row r="172" spans="1:242" ht="27" customHeight="1" x14ac:dyDescent="0.2">
      <c r="A172" s="709" t="s">
        <v>8</v>
      </c>
      <c r="B172" s="704" t="s">
        <v>8</v>
      </c>
      <c r="C172" s="505" t="s">
        <v>6</v>
      </c>
      <c r="D172" s="716" t="s">
        <v>156</v>
      </c>
      <c r="E172" s="717" t="s">
        <v>19</v>
      </c>
      <c r="F172" s="252" t="s">
        <v>190</v>
      </c>
      <c r="G172" s="187">
        <v>40</v>
      </c>
      <c r="H172" s="188">
        <v>60</v>
      </c>
      <c r="I172" s="189">
        <v>60</v>
      </c>
      <c r="J172" s="303">
        <v>63.2</v>
      </c>
      <c r="K172" s="303">
        <v>66.3</v>
      </c>
      <c r="L172" s="508" t="s">
        <v>136</v>
      </c>
      <c r="M172" s="509">
        <v>95</v>
      </c>
      <c r="N172" s="509">
        <v>95</v>
      </c>
      <c r="O172" s="509">
        <v>95</v>
      </c>
      <c r="P172" s="36">
        <v>12</v>
      </c>
    </row>
    <row r="173" spans="1:242" s="15" customFormat="1" ht="25.5" customHeight="1" x14ac:dyDescent="0.2">
      <c r="A173" s="710"/>
      <c r="B173" s="705"/>
      <c r="C173" s="506"/>
      <c r="D173" s="716"/>
      <c r="E173" s="718"/>
      <c r="F173" s="353" t="s">
        <v>52</v>
      </c>
      <c r="G173" s="348">
        <v>20</v>
      </c>
      <c r="H173" s="188"/>
      <c r="I173" s="347"/>
      <c r="J173" s="348"/>
      <c r="K173" s="303"/>
      <c r="L173" s="508"/>
      <c r="M173" s="509"/>
      <c r="N173" s="509"/>
      <c r="O173" s="509"/>
      <c r="P173" s="36"/>
      <c r="Q173" s="14"/>
      <c r="R173" s="14"/>
      <c r="S173" s="14"/>
      <c r="T173" s="14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F173" s="14"/>
      <c r="AG173" s="14"/>
      <c r="AH173" s="14"/>
      <c r="AI173" s="14"/>
      <c r="AJ173" s="14"/>
      <c r="AK173" s="14"/>
      <c r="AL173" s="14"/>
      <c r="AM173" s="14"/>
      <c r="AN173" s="14"/>
      <c r="AO173" s="14"/>
      <c r="AP173" s="14"/>
      <c r="AQ173" s="14"/>
      <c r="AR173" s="14"/>
      <c r="AS173" s="14"/>
      <c r="AT173" s="14"/>
      <c r="AU173" s="14"/>
      <c r="AV173" s="14"/>
      <c r="AW173" s="14"/>
      <c r="AX173" s="14"/>
      <c r="AY173" s="14"/>
      <c r="AZ173" s="14"/>
      <c r="BA173" s="14"/>
      <c r="BB173" s="14"/>
      <c r="BC173" s="14"/>
      <c r="BD173" s="14"/>
      <c r="BE173" s="14"/>
      <c r="BF173" s="14"/>
      <c r="BG173" s="14"/>
      <c r="BH173" s="14"/>
      <c r="BI173" s="14"/>
      <c r="BJ173" s="14"/>
      <c r="BK173" s="14"/>
      <c r="BL173" s="14"/>
      <c r="BM173" s="14"/>
      <c r="BN173" s="14"/>
      <c r="BO173" s="14"/>
      <c r="BP173" s="14"/>
      <c r="BQ173" s="14"/>
      <c r="BR173" s="14"/>
      <c r="BS173" s="14"/>
      <c r="BT173" s="14"/>
      <c r="BU173" s="14"/>
      <c r="BV173" s="14"/>
      <c r="BW173" s="14"/>
      <c r="BX173" s="14"/>
      <c r="BY173" s="14"/>
      <c r="BZ173" s="14"/>
      <c r="CA173" s="14"/>
      <c r="CB173" s="14"/>
      <c r="CC173" s="14"/>
      <c r="CD173" s="14"/>
      <c r="CE173" s="14"/>
      <c r="CF173" s="14"/>
      <c r="CG173" s="14"/>
      <c r="CH173" s="14"/>
      <c r="CI173" s="14"/>
      <c r="CJ173" s="14"/>
      <c r="CK173" s="14"/>
      <c r="CL173" s="14"/>
      <c r="CM173" s="14"/>
      <c r="CN173" s="14"/>
      <c r="CO173" s="14"/>
      <c r="CP173" s="14"/>
      <c r="CQ173" s="14"/>
      <c r="CR173" s="14"/>
      <c r="CS173" s="14"/>
      <c r="CT173" s="14"/>
      <c r="CU173" s="14"/>
      <c r="CV173" s="14"/>
      <c r="CW173" s="14"/>
      <c r="CX173" s="14"/>
      <c r="CY173" s="14"/>
      <c r="CZ173" s="14"/>
      <c r="DA173" s="14"/>
      <c r="DB173" s="14"/>
      <c r="DC173" s="14"/>
      <c r="DD173" s="14"/>
      <c r="DE173" s="14"/>
      <c r="DF173" s="14"/>
      <c r="DG173" s="14"/>
      <c r="DH173" s="14"/>
      <c r="DI173" s="14"/>
      <c r="DJ173" s="14"/>
      <c r="DK173" s="14"/>
      <c r="DL173" s="14"/>
      <c r="DM173" s="14"/>
      <c r="DN173" s="14"/>
      <c r="DO173" s="14"/>
      <c r="DP173" s="14"/>
      <c r="DQ173" s="14"/>
      <c r="DR173" s="14"/>
      <c r="DS173" s="14"/>
      <c r="DT173" s="14"/>
      <c r="DU173" s="14"/>
      <c r="DV173" s="14"/>
      <c r="DW173" s="14"/>
      <c r="DX173" s="14"/>
      <c r="DY173" s="14"/>
      <c r="DZ173" s="14"/>
      <c r="EA173" s="14"/>
      <c r="EB173" s="14"/>
      <c r="EC173" s="14"/>
      <c r="ED173" s="14"/>
      <c r="EE173" s="14"/>
      <c r="EF173" s="14"/>
      <c r="EG173" s="14"/>
      <c r="EH173" s="14"/>
      <c r="EI173" s="14"/>
      <c r="EJ173" s="14"/>
      <c r="EK173" s="14"/>
      <c r="EL173" s="14"/>
      <c r="EM173" s="14"/>
      <c r="EN173" s="14"/>
      <c r="EO173" s="14"/>
      <c r="EP173" s="14"/>
      <c r="EQ173" s="14"/>
      <c r="ER173" s="14"/>
      <c r="ES173" s="14"/>
      <c r="ET173" s="14"/>
      <c r="EU173" s="14"/>
      <c r="EV173" s="14"/>
      <c r="EW173" s="14"/>
      <c r="EX173" s="14"/>
      <c r="EY173" s="14"/>
      <c r="EZ173" s="14"/>
      <c r="FA173" s="14"/>
      <c r="FB173" s="14"/>
      <c r="FC173" s="14"/>
      <c r="FD173" s="14"/>
      <c r="FE173" s="14"/>
      <c r="FF173" s="14"/>
      <c r="FG173" s="14"/>
      <c r="FH173" s="14"/>
      <c r="FI173" s="14"/>
      <c r="FJ173" s="14"/>
      <c r="FK173" s="14"/>
      <c r="FL173" s="14"/>
      <c r="FM173" s="14"/>
      <c r="FN173" s="14"/>
      <c r="FO173" s="14"/>
      <c r="FP173" s="14"/>
      <c r="FQ173" s="14"/>
      <c r="FR173" s="14"/>
      <c r="FS173" s="14"/>
      <c r="FT173" s="14"/>
      <c r="FU173" s="14"/>
      <c r="FV173" s="14"/>
      <c r="FW173" s="14"/>
      <c r="FX173" s="14"/>
      <c r="FY173" s="14"/>
      <c r="FZ173" s="14"/>
      <c r="GA173" s="14"/>
      <c r="GB173" s="14"/>
      <c r="GC173" s="14"/>
      <c r="GD173" s="14"/>
      <c r="GE173" s="14"/>
      <c r="GF173" s="14"/>
      <c r="GG173" s="14"/>
      <c r="GH173" s="14"/>
      <c r="GI173" s="14"/>
      <c r="GJ173" s="14"/>
      <c r="GK173" s="14"/>
      <c r="GL173" s="14"/>
      <c r="GM173" s="14"/>
      <c r="GN173" s="14"/>
      <c r="GO173" s="14"/>
      <c r="GP173" s="14"/>
      <c r="GQ173" s="14"/>
      <c r="GR173" s="14"/>
      <c r="GS173" s="14"/>
      <c r="GT173" s="14"/>
      <c r="GU173" s="14"/>
      <c r="GV173" s="14"/>
      <c r="GW173" s="14"/>
      <c r="GX173" s="14"/>
      <c r="GY173" s="14"/>
      <c r="GZ173" s="14"/>
      <c r="HA173" s="14"/>
      <c r="HB173" s="14"/>
      <c r="HC173" s="14"/>
      <c r="HD173" s="14"/>
      <c r="HE173" s="14"/>
      <c r="HF173" s="14"/>
      <c r="HG173" s="14"/>
      <c r="HH173" s="14"/>
      <c r="HI173" s="14"/>
      <c r="HJ173" s="14"/>
      <c r="HK173" s="14"/>
      <c r="HL173" s="14"/>
      <c r="HM173" s="14"/>
      <c r="HN173" s="14"/>
      <c r="HO173" s="14"/>
      <c r="HP173" s="14"/>
      <c r="HQ173" s="14"/>
      <c r="HR173" s="14"/>
      <c r="HS173" s="14"/>
      <c r="HT173" s="14"/>
      <c r="HU173" s="14"/>
      <c r="HV173" s="14"/>
      <c r="HW173" s="14"/>
      <c r="HX173" s="14"/>
      <c r="HY173" s="14"/>
      <c r="HZ173" s="14"/>
      <c r="IA173" s="14"/>
      <c r="IB173" s="14"/>
      <c r="IC173" s="14"/>
      <c r="ID173" s="14"/>
      <c r="IE173" s="14"/>
      <c r="IF173" s="14"/>
    </row>
    <row r="174" spans="1:242" s="15" customFormat="1" ht="21" customHeight="1" x14ac:dyDescent="0.2">
      <c r="A174" s="586"/>
      <c r="B174" s="706"/>
      <c r="C174" s="507"/>
      <c r="D174" s="716"/>
      <c r="E174" s="719"/>
      <c r="F174" s="351" t="s">
        <v>43</v>
      </c>
      <c r="G174" s="352">
        <f>G172+G173</f>
        <v>60</v>
      </c>
      <c r="H174" s="352">
        <f>H172+H173</f>
        <v>60</v>
      </c>
      <c r="I174" s="352">
        <f t="shared" ref="I174:K174" si="42">I172+I173</f>
        <v>60</v>
      </c>
      <c r="J174" s="352">
        <f t="shared" si="42"/>
        <v>63.2</v>
      </c>
      <c r="K174" s="352">
        <f t="shared" si="42"/>
        <v>66.3</v>
      </c>
      <c r="L174" s="474"/>
      <c r="M174" s="475"/>
      <c r="N174" s="475"/>
      <c r="O174" s="476"/>
      <c r="P174" s="36"/>
      <c r="Q174" s="14"/>
      <c r="R174" s="14"/>
      <c r="S174" s="14"/>
      <c r="T174" s="14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F174" s="14"/>
      <c r="AG174" s="14"/>
      <c r="AH174" s="14"/>
      <c r="AI174" s="14"/>
      <c r="AJ174" s="14"/>
      <c r="AK174" s="14"/>
      <c r="AL174" s="14"/>
      <c r="AM174" s="14"/>
      <c r="AN174" s="14"/>
      <c r="AO174" s="14"/>
      <c r="AP174" s="14"/>
      <c r="AQ174" s="14"/>
      <c r="AR174" s="14"/>
      <c r="AS174" s="14"/>
      <c r="AT174" s="14"/>
      <c r="AU174" s="14"/>
      <c r="AV174" s="14"/>
      <c r="AW174" s="14"/>
      <c r="AX174" s="14"/>
      <c r="AY174" s="14"/>
      <c r="AZ174" s="14"/>
      <c r="BA174" s="14"/>
      <c r="BB174" s="14"/>
      <c r="BC174" s="14"/>
      <c r="BD174" s="14"/>
      <c r="BE174" s="14"/>
      <c r="BF174" s="14"/>
      <c r="BG174" s="14"/>
      <c r="BH174" s="14"/>
      <c r="BI174" s="14"/>
      <c r="BJ174" s="14"/>
      <c r="BK174" s="14"/>
      <c r="BL174" s="14"/>
      <c r="BM174" s="14"/>
      <c r="BN174" s="14"/>
      <c r="BO174" s="14"/>
      <c r="BP174" s="14"/>
      <c r="BQ174" s="14"/>
      <c r="BR174" s="14"/>
      <c r="BS174" s="14"/>
      <c r="BT174" s="14"/>
      <c r="BU174" s="14"/>
      <c r="BV174" s="14"/>
      <c r="BW174" s="14"/>
      <c r="BX174" s="14"/>
      <c r="BY174" s="14"/>
      <c r="BZ174" s="14"/>
      <c r="CA174" s="14"/>
      <c r="CB174" s="14"/>
      <c r="CC174" s="14"/>
      <c r="CD174" s="14"/>
      <c r="CE174" s="14"/>
      <c r="CF174" s="14"/>
      <c r="CG174" s="14"/>
      <c r="CH174" s="14"/>
      <c r="CI174" s="14"/>
      <c r="CJ174" s="14"/>
      <c r="CK174" s="14"/>
      <c r="CL174" s="14"/>
      <c r="CM174" s="14"/>
      <c r="CN174" s="14"/>
      <c r="CO174" s="14"/>
      <c r="CP174" s="14"/>
      <c r="CQ174" s="14"/>
      <c r="CR174" s="14"/>
      <c r="CS174" s="14"/>
      <c r="CT174" s="14"/>
      <c r="CU174" s="14"/>
      <c r="CV174" s="14"/>
      <c r="CW174" s="14"/>
      <c r="CX174" s="14"/>
      <c r="CY174" s="14"/>
      <c r="CZ174" s="14"/>
      <c r="DA174" s="14"/>
      <c r="DB174" s="14"/>
      <c r="DC174" s="14"/>
      <c r="DD174" s="14"/>
      <c r="DE174" s="14"/>
      <c r="DF174" s="14"/>
      <c r="DG174" s="14"/>
      <c r="DH174" s="14"/>
      <c r="DI174" s="14"/>
      <c r="DJ174" s="14"/>
      <c r="DK174" s="14"/>
      <c r="DL174" s="14"/>
      <c r="DM174" s="14"/>
      <c r="DN174" s="14"/>
      <c r="DO174" s="14"/>
      <c r="DP174" s="14"/>
      <c r="DQ174" s="14"/>
      <c r="DR174" s="14"/>
      <c r="DS174" s="14"/>
      <c r="DT174" s="14"/>
      <c r="DU174" s="14"/>
      <c r="DV174" s="14"/>
      <c r="DW174" s="14"/>
      <c r="DX174" s="14"/>
      <c r="DY174" s="14"/>
      <c r="DZ174" s="14"/>
      <c r="EA174" s="14"/>
      <c r="EB174" s="14"/>
      <c r="EC174" s="14"/>
      <c r="ED174" s="14"/>
      <c r="EE174" s="14"/>
      <c r="EF174" s="14"/>
      <c r="EG174" s="14"/>
      <c r="EH174" s="14"/>
      <c r="EI174" s="14"/>
      <c r="EJ174" s="14"/>
      <c r="EK174" s="14"/>
      <c r="EL174" s="14"/>
      <c r="EM174" s="14"/>
      <c r="EN174" s="14"/>
      <c r="EO174" s="14"/>
      <c r="EP174" s="14"/>
      <c r="EQ174" s="14"/>
      <c r="ER174" s="14"/>
      <c r="ES174" s="14"/>
      <c r="ET174" s="14"/>
      <c r="EU174" s="14"/>
      <c r="EV174" s="14"/>
      <c r="EW174" s="14"/>
      <c r="EX174" s="14"/>
      <c r="EY174" s="14"/>
      <c r="EZ174" s="14"/>
      <c r="FA174" s="14"/>
      <c r="FB174" s="14"/>
      <c r="FC174" s="14"/>
      <c r="FD174" s="14"/>
      <c r="FE174" s="14"/>
      <c r="FF174" s="14"/>
      <c r="FG174" s="14"/>
      <c r="FH174" s="14"/>
      <c r="FI174" s="14"/>
      <c r="FJ174" s="14"/>
      <c r="FK174" s="14"/>
      <c r="FL174" s="14"/>
      <c r="FM174" s="14"/>
      <c r="FN174" s="14"/>
      <c r="FO174" s="14"/>
      <c r="FP174" s="14"/>
      <c r="FQ174" s="14"/>
      <c r="FR174" s="14"/>
      <c r="FS174" s="14"/>
      <c r="FT174" s="14"/>
      <c r="FU174" s="14"/>
      <c r="FV174" s="14"/>
      <c r="FW174" s="14"/>
      <c r="FX174" s="14"/>
      <c r="FY174" s="14"/>
      <c r="FZ174" s="14"/>
      <c r="GA174" s="14"/>
      <c r="GB174" s="14"/>
      <c r="GC174" s="14"/>
      <c r="GD174" s="14"/>
      <c r="GE174" s="14"/>
      <c r="GF174" s="14"/>
      <c r="GG174" s="14"/>
      <c r="GH174" s="14"/>
      <c r="GI174" s="14"/>
      <c r="GJ174" s="14"/>
      <c r="GK174" s="14"/>
      <c r="GL174" s="14"/>
      <c r="GM174" s="14"/>
      <c r="GN174" s="14"/>
      <c r="GO174" s="14"/>
      <c r="GP174" s="14"/>
      <c r="GQ174" s="14"/>
      <c r="GR174" s="14"/>
      <c r="GS174" s="14"/>
      <c r="GT174" s="14"/>
      <c r="GU174" s="14"/>
      <c r="GV174" s="14"/>
      <c r="GW174" s="14"/>
      <c r="GX174" s="14"/>
      <c r="GY174" s="14"/>
      <c r="GZ174" s="14"/>
      <c r="HA174" s="14"/>
      <c r="HB174" s="14"/>
      <c r="HC174" s="14"/>
      <c r="HD174" s="14"/>
      <c r="HE174" s="14"/>
      <c r="HF174" s="14"/>
      <c r="HG174" s="14"/>
      <c r="HH174" s="14"/>
      <c r="HI174" s="14"/>
      <c r="HJ174" s="14"/>
      <c r="HK174" s="14"/>
      <c r="HL174" s="14"/>
      <c r="HM174" s="14"/>
      <c r="HN174" s="14"/>
      <c r="HO174" s="14"/>
      <c r="HP174" s="14"/>
      <c r="HQ174" s="14"/>
      <c r="HR174" s="14"/>
      <c r="HS174" s="14"/>
      <c r="HT174" s="14"/>
      <c r="HU174" s="14"/>
      <c r="HV174" s="14"/>
      <c r="HW174" s="14"/>
      <c r="HX174" s="14"/>
      <c r="HY174" s="14"/>
      <c r="HZ174" s="14"/>
      <c r="IA174" s="14"/>
      <c r="IB174" s="14"/>
      <c r="IC174" s="14"/>
      <c r="ID174" s="14"/>
      <c r="IE174" s="14"/>
      <c r="IF174" s="14"/>
    </row>
    <row r="175" spans="1:242" s="15" customFormat="1" ht="44.25" hidden="1" customHeight="1" x14ac:dyDescent="0.2">
      <c r="A175" s="694" t="s">
        <v>8</v>
      </c>
      <c r="B175" s="450" t="s">
        <v>8</v>
      </c>
      <c r="C175" s="446" t="s">
        <v>8</v>
      </c>
      <c r="D175" s="448" t="s">
        <v>120</v>
      </c>
      <c r="E175" s="707" t="s">
        <v>40</v>
      </c>
      <c r="F175" s="149" t="s">
        <v>7</v>
      </c>
      <c r="G175" s="84"/>
      <c r="H175" s="84"/>
      <c r="I175" s="110"/>
      <c r="J175" s="84"/>
      <c r="K175" s="84"/>
      <c r="L175" s="89" t="s">
        <v>112</v>
      </c>
      <c r="M175" s="411"/>
      <c r="N175" s="87"/>
      <c r="O175" s="87"/>
      <c r="P175" s="88"/>
      <c r="Q175" s="14"/>
      <c r="R175" s="14"/>
      <c r="S175" s="14"/>
      <c r="T175" s="14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F175" s="14"/>
      <c r="AG175" s="14"/>
      <c r="AH175" s="14"/>
      <c r="AI175" s="14"/>
      <c r="AJ175" s="14"/>
      <c r="AK175" s="14"/>
      <c r="AL175" s="14"/>
      <c r="AM175" s="14"/>
      <c r="AN175" s="14"/>
      <c r="AO175" s="14"/>
      <c r="AP175" s="14"/>
      <c r="AQ175" s="14"/>
      <c r="AR175" s="14"/>
      <c r="AS175" s="14"/>
      <c r="AT175" s="14"/>
      <c r="AU175" s="14"/>
      <c r="AV175" s="14"/>
      <c r="AW175" s="14"/>
      <c r="AX175" s="14"/>
      <c r="AY175" s="14"/>
      <c r="AZ175" s="14"/>
      <c r="BA175" s="14"/>
      <c r="BB175" s="14"/>
      <c r="BC175" s="14"/>
      <c r="BD175" s="14"/>
      <c r="BE175" s="14"/>
      <c r="BF175" s="14"/>
      <c r="BG175" s="14"/>
      <c r="BH175" s="14"/>
      <c r="BI175" s="14"/>
      <c r="BJ175" s="14"/>
      <c r="BK175" s="14"/>
      <c r="BL175" s="14"/>
      <c r="BM175" s="14"/>
      <c r="BN175" s="14"/>
      <c r="BO175" s="14"/>
      <c r="BP175" s="14"/>
      <c r="BQ175" s="14"/>
      <c r="BR175" s="14"/>
      <c r="BS175" s="14"/>
      <c r="BT175" s="14"/>
      <c r="BU175" s="14"/>
      <c r="BV175" s="14"/>
      <c r="BW175" s="14"/>
      <c r="BX175" s="14"/>
      <c r="BY175" s="14"/>
      <c r="BZ175" s="14"/>
      <c r="CA175" s="14"/>
      <c r="CB175" s="14"/>
      <c r="CC175" s="14"/>
      <c r="CD175" s="14"/>
      <c r="CE175" s="14"/>
      <c r="CF175" s="14"/>
      <c r="CG175" s="14"/>
      <c r="CH175" s="14"/>
      <c r="CI175" s="14"/>
      <c r="CJ175" s="14"/>
      <c r="CK175" s="14"/>
      <c r="CL175" s="14"/>
      <c r="CM175" s="14"/>
      <c r="CN175" s="14"/>
      <c r="CO175" s="14"/>
      <c r="CP175" s="14"/>
      <c r="CQ175" s="14"/>
      <c r="CR175" s="14"/>
      <c r="CS175" s="14"/>
      <c r="CT175" s="14"/>
      <c r="CU175" s="14"/>
      <c r="CV175" s="14"/>
      <c r="CW175" s="14"/>
      <c r="CX175" s="14"/>
      <c r="CY175" s="14"/>
      <c r="CZ175" s="14"/>
      <c r="DA175" s="14"/>
      <c r="DB175" s="14"/>
      <c r="DC175" s="14"/>
      <c r="DD175" s="14"/>
      <c r="DE175" s="14"/>
      <c r="DF175" s="14"/>
      <c r="DG175" s="14"/>
      <c r="DH175" s="14"/>
      <c r="DI175" s="14"/>
      <c r="DJ175" s="14"/>
      <c r="DK175" s="14"/>
      <c r="DL175" s="14"/>
      <c r="DM175" s="14"/>
      <c r="DN175" s="14"/>
      <c r="DO175" s="14"/>
      <c r="DP175" s="14"/>
      <c r="DQ175" s="14"/>
      <c r="DR175" s="14"/>
      <c r="DS175" s="14"/>
      <c r="DT175" s="14"/>
      <c r="DU175" s="14"/>
      <c r="DV175" s="14"/>
      <c r="DW175" s="14"/>
      <c r="DX175" s="14"/>
      <c r="DY175" s="14"/>
      <c r="DZ175" s="14"/>
      <c r="EA175" s="14"/>
      <c r="EB175" s="14"/>
      <c r="EC175" s="14"/>
      <c r="ED175" s="14"/>
      <c r="EE175" s="14"/>
      <c r="EF175" s="14"/>
      <c r="EG175" s="14"/>
      <c r="EH175" s="14"/>
      <c r="EI175" s="14"/>
      <c r="EJ175" s="14"/>
      <c r="EK175" s="14"/>
      <c r="EL175" s="14"/>
      <c r="EM175" s="14"/>
      <c r="EN175" s="14"/>
      <c r="EO175" s="14"/>
      <c r="EP175" s="14"/>
      <c r="EQ175" s="14"/>
      <c r="ER175" s="14"/>
      <c r="ES175" s="14"/>
      <c r="ET175" s="14"/>
      <c r="EU175" s="14"/>
      <c r="EV175" s="14"/>
      <c r="EW175" s="14"/>
      <c r="EX175" s="14"/>
      <c r="EY175" s="14"/>
      <c r="EZ175" s="14"/>
      <c r="FA175" s="14"/>
      <c r="FB175" s="14"/>
      <c r="FC175" s="14"/>
      <c r="FD175" s="14"/>
      <c r="FE175" s="14"/>
      <c r="FF175" s="14"/>
      <c r="FG175" s="14"/>
      <c r="FH175" s="14"/>
      <c r="FI175" s="14"/>
      <c r="FJ175" s="14"/>
      <c r="FK175" s="14"/>
      <c r="FL175" s="14"/>
      <c r="FM175" s="14"/>
      <c r="FN175" s="14"/>
      <c r="FO175" s="14"/>
      <c r="FP175" s="14"/>
      <c r="FQ175" s="14"/>
      <c r="FR175" s="14"/>
      <c r="FS175" s="14"/>
      <c r="FT175" s="14"/>
      <c r="FU175" s="14"/>
      <c r="FV175" s="14"/>
      <c r="FW175" s="14"/>
      <c r="FX175" s="14"/>
      <c r="FY175" s="14"/>
      <c r="FZ175" s="14"/>
      <c r="GA175" s="14"/>
      <c r="GB175" s="14"/>
      <c r="GC175" s="14"/>
      <c r="GD175" s="14"/>
      <c r="GE175" s="14"/>
      <c r="GF175" s="14"/>
      <c r="GG175" s="14"/>
      <c r="GH175" s="14"/>
      <c r="GI175" s="14"/>
      <c r="GJ175" s="14"/>
      <c r="GK175" s="14"/>
      <c r="GL175" s="14"/>
      <c r="GM175" s="14"/>
      <c r="GN175" s="14"/>
      <c r="GO175" s="14"/>
      <c r="GP175" s="14"/>
      <c r="GQ175" s="14"/>
      <c r="GR175" s="14"/>
      <c r="GS175" s="14"/>
      <c r="GT175" s="14"/>
      <c r="GU175" s="14"/>
      <c r="GV175" s="14"/>
      <c r="GW175" s="14"/>
      <c r="GX175" s="14"/>
      <c r="GY175" s="14"/>
      <c r="GZ175" s="14"/>
      <c r="HA175" s="14"/>
      <c r="HB175" s="14"/>
      <c r="HC175" s="14"/>
      <c r="HD175" s="14"/>
      <c r="HE175" s="14"/>
      <c r="HF175" s="14"/>
      <c r="HG175" s="14"/>
      <c r="HH175" s="14"/>
      <c r="HI175" s="14"/>
      <c r="HJ175" s="14"/>
      <c r="HK175" s="14"/>
      <c r="HL175" s="14"/>
      <c r="HM175" s="14"/>
      <c r="HN175" s="14"/>
      <c r="HO175" s="14"/>
      <c r="HP175" s="14"/>
      <c r="HQ175" s="14"/>
      <c r="HR175" s="14"/>
      <c r="HS175" s="14"/>
      <c r="HT175" s="14"/>
      <c r="HU175" s="14"/>
      <c r="HV175" s="14"/>
      <c r="HW175" s="14"/>
      <c r="HX175" s="14"/>
      <c r="HY175" s="14"/>
      <c r="HZ175" s="14"/>
      <c r="IA175" s="14"/>
      <c r="IB175" s="14"/>
      <c r="IC175" s="14"/>
      <c r="ID175" s="14"/>
      <c r="IE175" s="14"/>
      <c r="IF175" s="14"/>
      <c r="IG175" s="14"/>
      <c r="IH175" s="14"/>
    </row>
    <row r="176" spans="1:242" s="15" customFormat="1" ht="72" hidden="1" customHeight="1" x14ac:dyDescent="0.2">
      <c r="A176" s="695"/>
      <c r="B176" s="451"/>
      <c r="C176" s="447"/>
      <c r="D176" s="449"/>
      <c r="E176" s="708"/>
      <c r="F176" s="150" t="s">
        <v>43</v>
      </c>
      <c r="G176" s="85">
        <f t="shared" ref="G176:K176" si="43">G175</f>
        <v>0</v>
      </c>
      <c r="H176" s="85"/>
      <c r="I176" s="155">
        <f t="shared" si="43"/>
        <v>0</v>
      </c>
      <c r="J176" s="85">
        <f t="shared" si="43"/>
        <v>0</v>
      </c>
      <c r="K176" s="85">
        <f t="shared" si="43"/>
        <v>0</v>
      </c>
      <c r="L176" s="86"/>
      <c r="M176" s="720"/>
      <c r="N176" s="721"/>
      <c r="O176" s="721"/>
      <c r="P176" s="722"/>
      <c r="Q176" s="14"/>
      <c r="R176" s="14"/>
      <c r="S176" s="14"/>
      <c r="T176" s="14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F176" s="14"/>
      <c r="AG176" s="14"/>
      <c r="AH176" s="14"/>
      <c r="AI176" s="14"/>
      <c r="AJ176" s="14"/>
      <c r="AK176" s="14"/>
      <c r="AL176" s="14"/>
      <c r="AM176" s="14"/>
      <c r="AN176" s="14"/>
      <c r="AO176" s="14"/>
      <c r="AP176" s="14"/>
      <c r="AQ176" s="14"/>
      <c r="AR176" s="14"/>
      <c r="AS176" s="14"/>
      <c r="AT176" s="14"/>
      <c r="AU176" s="14"/>
      <c r="AV176" s="14"/>
      <c r="AW176" s="14"/>
      <c r="AX176" s="14"/>
      <c r="AY176" s="14"/>
      <c r="AZ176" s="14"/>
      <c r="BA176" s="14"/>
      <c r="BB176" s="14"/>
      <c r="BC176" s="14"/>
      <c r="BD176" s="14"/>
      <c r="BE176" s="14"/>
      <c r="BF176" s="14"/>
      <c r="BG176" s="14"/>
      <c r="BH176" s="14"/>
      <c r="BI176" s="14"/>
      <c r="BJ176" s="14"/>
      <c r="BK176" s="14"/>
      <c r="BL176" s="14"/>
      <c r="BM176" s="14"/>
      <c r="BN176" s="14"/>
      <c r="BO176" s="14"/>
      <c r="BP176" s="14"/>
      <c r="BQ176" s="14"/>
      <c r="BR176" s="14"/>
      <c r="BS176" s="14"/>
      <c r="BT176" s="14"/>
      <c r="BU176" s="14"/>
      <c r="BV176" s="14"/>
      <c r="BW176" s="14"/>
      <c r="BX176" s="14"/>
      <c r="BY176" s="14"/>
      <c r="BZ176" s="14"/>
      <c r="CA176" s="14"/>
      <c r="CB176" s="14"/>
      <c r="CC176" s="14"/>
      <c r="CD176" s="14"/>
      <c r="CE176" s="14"/>
      <c r="CF176" s="14"/>
      <c r="CG176" s="14"/>
      <c r="CH176" s="14"/>
      <c r="CI176" s="14"/>
      <c r="CJ176" s="14"/>
      <c r="CK176" s="14"/>
      <c r="CL176" s="14"/>
      <c r="CM176" s="14"/>
      <c r="CN176" s="14"/>
      <c r="CO176" s="14"/>
      <c r="CP176" s="14"/>
      <c r="CQ176" s="14"/>
      <c r="CR176" s="14"/>
      <c r="CS176" s="14"/>
      <c r="CT176" s="14"/>
      <c r="CU176" s="14"/>
      <c r="CV176" s="14"/>
      <c r="CW176" s="14"/>
      <c r="CX176" s="14"/>
      <c r="CY176" s="14"/>
      <c r="CZ176" s="14"/>
      <c r="DA176" s="14"/>
      <c r="DB176" s="14"/>
      <c r="DC176" s="14"/>
      <c r="DD176" s="14"/>
      <c r="DE176" s="14"/>
      <c r="DF176" s="14"/>
      <c r="DG176" s="14"/>
      <c r="DH176" s="14"/>
      <c r="DI176" s="14"/>
      <c r="DJ176" s="14"/>
      <c r="DK176" s="14"/>
      <c r="DL176" s="14"/>
      <c r="DM176" s="14"/>
      <c r="DN176" s="14"/>
      <c r="DO176" s="14"/>
      <c r="DP176" s="14"/>
      <c r="DQ176" s="14"/>
      <c r="DR176" s="14"/>
      <c r="DS176" s="14"/>
      <c r="DT176" s="14"/>
      <c r="DU176" s="14"/>
      <c r="DV176" s="14"/>
      <c r="DW176" s="14"/>
      <c r="DX176" s="14"/>
      <c r="DY176" s="14"/>
      <c r="DZ176" s="14"/>
      <c r="EA176" s="14"/>
      <c r="EB176" s="14"/>
      <c r="EC176" s="14"/>
      <c r="ED176" s="14"/>
      <c r="EE176" s="14"/>
      <c r="EF176" s="14"/>
      <c r="EG176" s="14"/>
      <c r="EH176" s="14"/>
      <c r="EI176" s="14"/>
      <c r="EJ176" s="14"/>
      <c r="EK176" s="14"/>
      <c r="EL176" s="14"/>
      <c r="EM176" s="14"/>
      <c r="EN176" s="14"/>
      <c r="EO176" s="14"/>
      <c r="EP176" s="14"/>
      <c r="EQ176" s="14"/>
      <c r="ER176" s="14"/>
      <c r="ES176" s="14"/>
      <c r="ET176" s="14"/>
      <c r="EU176" s="14"/>
      <c r="EV176" s="14"/>
      <c r="EW176" s="14"/>
      <c r="EX176" s="14"/>
      <c r="EY176" s="14"/>
      <c r="EZ176" s="14"/>
      <c r="FA176" s="14"/>
      <c r="FB176" s="14"/>
      <c r="FC176" s="14"/>
      <c r="FD176" s="14"/>
      <c r="FE176" s="14"/>
      <c r="FF176" s="14"/>
      <c r="FG176" s="14"/>
      <c r="FH176" s="14"/>
      <c r="FI176" s="14"/>
      <c r="FJ176" s="14"/>
      <c r="FK176" s="14"/>
      <c r="FL176" s="14"/>
      <c r="FM176" s="14"/>
      <c r="FN176" s="14"/>
      <c r="FO176" s="14"/>
      <c r="FP176" s="14"/>
      <c r="FQ176" s="14"/>
      <c r="FR176" s="14"/>
      <c r="FS176" s="14"/>
      <c r="FT176" s="14"/>
      <c r="FU176" s="14"/>
      <c r="FV176" s="14"/>
      <c r="FW176" s="14"/>
      <c r="FX176" s="14"/>
      <c r="FY176" s="14"/>
      <c r="FZ176" s="14"/>
      <c r="GA176" s="14"/>
      <c r="GB176" s="14"/>
      <c r="GC176" s="14"/>
      <c r="GD176" s="14"/>
      <c r="GE176" s="14"/>
      <c r="GF176" s="14"/>
      <c r="GG176" s="14"/>
      <c r="GH176" s="14"/>
      <c r="GI176" s="14"/>
      <c r="GJ176" s="14"/>
      <c r="GK176" s="14"/>
      <c r="GL176" s="14"/>
      <c r="GM176" s="14"/>
      <c r="GN176" s="14"/>
      <c r="GO176" s="14"/>
      <c r="GP176" s="14"/>
      <c r="GQ176" s="14"/>
      <c r="GR176" s="14"/>
      <c r="GS176" s="14"/>
      <c r="GT176" s="14"/>
      <c r="GU176" s="14"/>
      <c r="GV176" s="14"/>
      <c r="GW176" s="14"/>
      <c r="GX176" s="14"/>
      <c r="GY176" s="14"/>
      <c r="GZ176" s="14"/>
      <c r="HA176" s="14"/>
      <c r="HB176" s="14"/>
      <c r="HC176" s="14"/>
      <c r="HD176" s="14"/>
      <c r="HE176" s="14"/>
      <c r="HF176" s="14"/>
      <c r="HG176" s="14"/>
      <c r="HH176" s="14"/>
      <c r="HI176" s="14"/>
      <c r="HJ176" s="14"/>
      <c r="HK176" s="14"/>
      <c r="HL176" s="14"/>
      <c r="HM176" s="14"/>
      <c r="HN176" s="14"/>
      <c r="HO176" s="14"/>
      <c r="HP176" s="14"/>
      <c r="HQ176" s="14"/>
      <c r="HR176" s="14"/>
      <c r="HS176" s="14"/>
      <c r="HT176" s="14"/>
      <c r="HU176" s="14"/>
      <c r="HV176" s="14"/>
      <c r="HW176" s="14"/>
      <c r="HX176" s="14"/>
      <c r="HY176" s="14"/>
      <c r="HZ176" s="14"/>
      <c r="IA176" s="14"/>
      <c r="IB176" s="14"/>
      <c r="IC176" s="14"/>
      <c r="ID176" s="14"/>
      <c r="IE176" s="14"/>
      <c r="IF176" s="14"/>
      <c r="IG176" s="14"/>
      <c r="IH176" s="14"/>
    </row>
    <row r="177" spans="1:240" ht="18.75" customHeight="1" x14ac:dyDescent="0.2">
      <c r="A177" s="34" t="s">
        <v>8</v>
      </c>
      <c r="B177" s="46" t="s">
        <v>8</v>
      </c>
      <c r="C177" s="498" t="s">
        <v>45</v>
      </c>
      <c r="D177" s="749"/>
      <c r="E177" s="499"/>
      <c r="F177" s="500"/>
      <c r="G177" s="95">
        <f>SUM(G174+G176)</f>
        <v>60</v>
      </c>
      <c r="H177" s="95">
        <f>SUM(H174+H176)</f>
        <v>60</v>
      </c>
      <c r="I177" s="40">
        <f>SUM(I174+I176)</f>
        <v>60</v>
      </c>
      <c r="J177" s="40">
        <f>SUM(J174+J176)</f>
        <v>63.2</v>
      </c>
      <c r="K177" s="40">
        <f>SUM(K174+K176)</f>
        <v>66.3</v>
      </c>
      <c r="L177" s="466"/>
      <c r="M177" s="467"/>
      <c r="N177" s="467"/>
      <c r="O177" s="468"/>
      <c r="P177" s="36"/>
    </row>
    <row r="178" spans="1:240" ht="15.75" customHeight="1" x14ac:dyDescent="0.2">
      <c r="A178" s="34" t="s">
        <v>8</v>
      </c>
      <c r="B178" s="443" t="s">
        <v>48</v>
      </c>
      <c r="C178" s="444"/>
      <c r="D178" s="444"/>
      <c r="E178" s="444"/>
      <c r="F178" s="445"/>
      <c r="G178" s="97">
        <f>SUM(G170+G177)</f>
        <v>86</v>
      </c>
      <c r="H178" s="97">
        <f>SUM(H170+H177)</f>
        <v>83.7</v>
      </c>
      <c r="I178" s="47">
        <f>SUM(I170+I177)</f>
        <v>83.7</v>
      </c>
      <c r="J178" s="47">
        <f>SUM(J170+J177)</f>
        <v>90.6</v>
      </c>
      <c r="K178" s="47">
        <f>SUM(K170+K177)</f>
        <v>95</v>
      </c>
      <c r="L178" s="463"/>
      <c r="M178" s="464"/>
      <c r="N178" s="464"/>
      <c r="O178" s="465"/>
      <c r="P178" s="36"/>
    </row>
    <row r="179" spans="1:240" s="15" customFormat="1" ht="18" customHeight="1" x14ac:dyDescent="0.2">
      <c r="A179" s="178" t="s">
        <v>10</v>
      </c>
      <c r="B179" s="777" t="s">
        <v>41</v>
      </c>
      <c r="C179" s="778"/>
      <c r="D179" s="778"/>
      <c r="E179" s="778"/>
      <c r="F179" s="778"/>
      <c r="G179" s="778"/>
      <c r="H179" s="778"/>
      <c r="I179" s="778"/>
      <c r="J179" s="778"/>
      <c r="K179" s="778"/>
      <c r="L179" s="778"/>
      <c r="M179" s="778"/>
      <c r="N179" s="778"/>
      <c r="O179" s="779"/>
      <c r="P179" s="44"/>
      <c r="Q179" s="14"/>
      <c r="R179" s="14"/>
      <c r="S179" s="14"/>
      <c r="T179" s="14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F179" s="14"/>
      <c r="AG179" s="14"/>
      <c r="AH179" s="14"/>
      <c r="AI179" s="14"/>
      <c r="AJ179" s="14"/>
      <c r="AK179" s="14"/>
      <c r="AL179" s="14"/>
      <c r="AM179" s="14"/>
      <c r="AN179" s="14"/>
      <c r="AO179" s="14"/>
      <c r="AP179" s="14"/>
      <c r="AQ179" s="14"/>
      <c r="AR179" s="14"/>
      <c r="AS179" s="14"/>
      <c r="AT179" s="14"/>
      <c r="AU179" s="14"/>
      <c r="AV179" s="14"/>
      <c r="AW179" s="14"/>
      <c r="AX179" s="14"/>
      <c r="AY179" s="14"/>
      <c r="AZ179" s="14"/>
      <c r="BA179" s="14"/>
      <c r="BB179" s="14"/>
      <c r="BC179" s="14"/>
      <c r="BD179" s="14"/>
      <c r="BE179" s="14"/>
      <c r="BF179" s="14"/>
      <c r="BG179" s="14"/>
      <c r="BH179" s="14"/>
      <c r="BI179" s="14"/>
      <c r="BJ179" s="14"/>
      <c r="BK179" s="14"/>
      <c r="BL179" s="14"/>
      <c r="BM179" s="14"/>
      <c r="BN179" s="14"/>
      <c r="BO179" s="14"/>
      <c r="BP179" s="14"/>
      <c r="BQ179" s="14"/>
      <c r="BR179" s="14"/>
      <c r="BS179" s="14"/>
      <c r="BT179" s="14"/>
      <c r="BU179" s="14"/>
      <c r="BV179" s="14"/>
      <c r="BW179" s="14"/>
      <c r="BX179" s="14"/>
      <c r="BY179" s="14"/>
      <c r="BZ179" s="14"/>
      <c r="CA179" s="14"/>
      <c r="CB179" s="14"/>
      <c r="CC179" s="14"/>
      <c r="CD179" s="14"/>
      <c r="CE179" s="14"/>
      <c r="CF179" s="14"/>
      <c r="CG179" s="14"/>
      <c r="CH179" s="14"/>
      <c r="CI179" s="14"/>
      <c r="CJ179" s="14"/>
      <c r="CK179" s="14"/>
      <c r="CL179" s="14"/>
      <c r="CM179" s="14"/>
      <c r="CN179" s="14"/>
      <c r="CO179" s="14"/>
      <c r="CP179" s="14"/>
      <c r="CQ179" s="14"/>
      <c r="CR179" s="14"/>
      <c r="CS179" s="14"/>
      <c r="CT179" s="14"/>
      <c r="CU179" s="14"/>
      <c r="CV179" s="14"/>
      <c r="CW179" s="14"/>
      <c r="CX179" s="14"/>
      <c r="CY179" s="14"/>
      <c r="CZ179" s="14"/>
      <c r="DA179" s="14"/>
      <c r="DB179" s="14"/>
      <c r="DC179" s="14"/>
      <c r="DD179" s="14"/>
      <c r="DE179" s="14"/>
      <c r="DF179" s="14"/>
      <c r="DG179" s="14"/>
      <c r="DH179" s="14"/>
      <c r="DI179" s="14"/>
      <c r="DJ179" s="14"/>
      <c r="DK179" s="14"/>
      <c r="DL179" s="14"/>
      <c r="DM179" s="14"/>
      <c r="DN179" s="14"/>
      <c r="DO179" s="14"/>
      <c r="DP179" s="14"/>
      <c r="DQ179" s="14"/>
      <c r="DR179" s="14"/>
      <c r="DS179" s="14"/>
      <c r="DT179" s="14"/>
      <c r="DU179" s="14"/>
      <c r="DV179" s="14"/>
      <c r="DW179" s="14"/>
      <c r="DX179" s="14"/>
      <c r="DY179" s="14"/>
      <c r="DZ179" s="14"/>
      <c r="EA179" s="14"/>
      <c r="EB179" s="14"/>
      <c r="EC179" s="14"/>
      <c r="ED179" s="14"/>
      <c r="EE179" s="14"/>
      <c r="EF179" s="14"/>
      <c r="EG179" s="14"/>
      <c r="EH179" s="14"/>
      <c r="EI179" s="14"/>
      <c r="EJ179" s="14"/>
      <c r="EK179" s="14"/>
      <c r="EL179" s="14"/>
      <c r="EM179" s="14"/>
      <c r="EN179" s="14"/>
      <c r="EO179" s="14"/>
      <c r="EP179" s="14"/>
      <c r="EQ179" s="14"/>
      <c r="ER179" s="14"/>
      <c r="ES179" s="14"/>
      <c r="ET179" s="14"/>
      <c r="EU179" s="14"/>
      <c r="EV179" s="14"/>
      <c r="EW179" s="14"/>
      <c r="EX179" s="14"/>
      <c r="EY179" s="14"/>
      <c r="EZ179" s="14"/>
      <c r="FA179" s="14"/>
      <c r="FB179" s="14"/>
      <c r="FC179" s="14"/>
      <c r="FD179" s="14"/>
      <c r="FE179" s="14"/>
      <c r="FF179" s="14"/>
      <c r="FG179" s="14"/>
      <c r="FH179" s="14"/>
      <c r="FI179" s="14"/>
      <c r="FJ179" s="14"/>
      <c r="FK179" s="14"/>
      <c r="FL179" s="14"/>
      <c r="FM179" s="14"/>
      <c r="FN179" s="14"/>
      <c r="FO179" s="14"/>
      <c r="FP179" s="14"/>
      <c r="FQ179" s="14"/>
      <c r="FR179" s="14"/>
      <c r="FS179" s="14"/>
      <c r="FT179" s="14"/>
      <c r="FU179" s="14"/>
      <c r="FV179" s="14"/>
      <c r="FW179" s="14"/>
      <c r="FX179" s="14"/>
      <c r="FY179" s="14"/>
      <c r="FZ179" s="14"/>
      <c r="GA179" s="14"/>
      <c r="GB179" s="14"/>
      <c r="GC179" s="14"/>
      <c r="GD179" s="14"/>
      <c r="GE179" s="14"/>
      <c r="GF179" s="14"/>
      <c r="GG179" s="14"/>
      <c r="GH179" s="14"/>
      <c r="GI179" s="14"/>
      <c r="GJ179" s="14"/>
      <c r="GK179" s="14"/>
      <c r="GL179" s="14"/>
      <c r="GM179" s="14"/>
      <c r="GN179" s="14"/>
      <c r="GO179" s="14"/>
      <c r="GP179" s="14"/>
      <c r="GQ179" s="14"/>
      <c r="GR179" s="14"/>
      <c r="GS179" s="14"/>
      <c r="GT179" s="14"/>
      <c r="GU179" s="14"/>
      <c r="GV179" s="14"/>
      <c r="GW179" s="14"/>
      <c r="GX179" s="14"/>
      <c r="GY179" s="14"/>
      <c r="GZ179" s="14"/>
      <c r="HA179" s="14"/>
      <c r="HB179" s="14"/>
      <c r="HC179" s="14"/>
      <c r="HD179" s="14"/>
      <c r="HE179" s="14"/>
      <c r="HF179" s="14"/>
      <c r="HG179" s="14"/>
      <c r="HH179" s="14"/>
      <c r="HI179" s="14"/>
      <c r="HJ179" s="14"/>
      <c r="HK179" s="14"/>
      <c r="HL179" s="14"/>
      <c r="HM179" s="14"/>
      <c r="HN179" s="14"/>
      <c r="HO179" s="14"/>
      <c r="HP179" s="14"/>
      <c r="HQ179" s="14"/>
      <c r="HR179" s="14"/>
      <c r="HS179" s="14"/>
      <c r="HT179" s="14"/>
      <c r="HU179" s="14"/>
      <c r="HV179" s="14"/>
      <c r="HW179" s="14"/>
      <c r="HX179" s="14"/>
      <c r="HY179" s="14"/>
      <c r="HZ179" s="14"/>
      <c r="IA179" s="14"/>
      <c r="IB179" s="14"/>
      <c r="IC179" s="14"/>
      <c r="ID179" s="14"/>
      <c r="IE179" s="14"/>
      <c r="IF179" s="14"/>
    </row>
    <row r="180" spans="1:240" s="15" customFormat="1" ht="18.75" customHeight="1" x14ac:dyDescent="0.2">
      <c r="A180" s="178" t="s">
        <v>10</v>
      </c>
      <c r="B180" s="179" t="s">
        <v>6</v>
      </c>
      <c r="C180" s="723" t="s">
        <v>42</v>
      </c>
      <c r="D180" s="724"/>
      <c r="E180" s="724"/>
      <c r="F180" s="724"/>
      <c r="G180" s="724"/>
      <c r="H180" s="724"/>
      <c r="I180" s="724"/>
      <c r="J180" s="724"/>
      <c r="K180" s="724"/>
      <c r="L180" s="724"/>
      <c r="M180" s="724"/>
      <c r="N180" s="724"/>
      <c r="O180" s="725"/>
      <c r="P180" s="44"/>
      <c r="Q180" s="14"/>
      <c r="R180" s="14"/>
      <c r="S180" s="14"/>
      <c r="T180" s="14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F180" s="14"/>
      <c r="AG180" s="14"/>
      <c r="AH180" s="14"/>
      <c r="AI180" s="14"/>
      <c r="AJ180" s="14"/>
      <c r="AK180" s="14"/>
      <c r="AL180" s="14"/>
      <c r="AM180" s="14"/>
      <c r="AN180" s="14"/>
      <c r="AO180" s="14"/>
      <c r="AP180" s="14"/>
      <c r="AQ180" s="14"/>
      <c r="AR180" s="14"/>
      <c r="AS180" s="14"/>
      <c r="AT180" s="14"/>
      <c r="AU180" s="14"/>
      <c r="AV180" s="14"/>
      <c r="AW180" s="14"/>
      <c r="AX180" s="14"/>
      <c r="AY180" s="14"/>
      <c r="AZ180" s="14"/>
      <c r="BA180" s="14"/>
      <c r="BB180" s="14"/>
      <c r="BC180" s="14"/>
      <c r="BD180" s="14"/>
      <c r="BE180" s="14"/>
      <c r="BF180" s="14"/>
      <c r="BG180" s="14"/>
      <c r="BH180" s="14"/>
      <c r="BI180" s="14"/>
      <c r="BJ180" s="14"/>
      <c r="BK180" s="14"/>
      <c r="BL180" s="14"/>
      <c r="BM180" s="14"/>
      <c r="BN180" s="14"/>
      <c r="BO180" s="14"/>
      <c r="BP180" s="14"/>
      <c r="BQ180" s="14"/>
      <c r="BR180" s="14"/>
      <c r="BS180" s="14"/>
      <c r="BT180" s="14"/>
      <c r="BU180" s="14"/>
      <c r="BV180" s="14"/>
      <c r="BW180" s="14"/>
      <c r="BX180" s="14"/>
      <c r="BY180" s="14"/>
      <c r="BZ180" s="14"/>
      <c r="CA180" s="14"/>
      <c r="CB180" s="14"/>
      <c r="CC180" s="14"/>
      <c r="CD180" s="14"/>
      <c r="CE180" s="14"/>
      <c r="CF180" s="14"/>
      <c r="CG180" s="14"/>
      <c r="CH180" s="14"/>
      <c r="CI180" s="14"/>
      <c r="CJ180" s="14"/>
      <c r="CK180" s="14"/>
      <c r="CL180" s="14"/>
      <c r="CM180" s="14"/>
      <c r="CN180" s="14"/>
      <c r="CO180" s="14"/>
      <c r="CP180" s="14"/>
      <c r="CQ180" s="14"/>
      <c r="CR180" s="14"/>
      <c r="CS180" s="14"/>
      <c r="CT180" s="14"/>
      <c r="CU180" s="14"/>
      <c r="CV180" s="14"/>
      <c r="CW180" s="14"/>
      <c r="CX180" s="14"/>
      <c r="CY180" s="14"/>
      <c r="CZ180" s="14"/>
      <c r="DA180" s="14"/>
      <c r="DB180" s="14"/>
      <c r="DC180" s="14"/>
      <c r="DD180" s="14"/>
      <c r="DE180" s="14"/>
      <c r="DF180" s="14"/>
      <c r="DG180" s="14"/>
      <c r="DH180" s="14"/>
      <c r="DI180" s="14"/>
      <c r="DJ180" s="14"/>
      <c r="DK180" s="14"/>
      <c r="DL180" s="14"/>
      <c r="DM180" s="14"/>
      <c r="DN180" s="14"/>
      <c r="DO180" s="14"/>
      <c r="DP180" s="14"/>
      <c r="DQ180" s="14"/>
      <c r="DR180" s="14"/>
      <c r="DS180" s="14"/>
      <c r="DT180" s="14"/>
      <c r="DU180" s="14"/>
      <c r="DV180" s="14"/>
      <c r="DW180" s="14"/>
      <c r="DX180" s="14"/>
      <c r="DY180" s="14"/>
      <c r="DZ180" s="14"/>
      <c r="EA180" s="14"/>
      <c r="EB180" s="14"/>
      <c r="EC180" s="14"/>
      <c r="ED180" s="14"/>
      <c r="EE180" s="14"/>
      <c r="EF180" s="14"/>
      <c r="EG180" s="14"/>
      <c r="EH180" s="14"/>
      <c r="EI180" s="14"/>
      <c r="EJ180" s="14"/>
      <c r="EK180" s="14"/>
      <c r="EL180" s="14"/>
      <c r="EM180" s="14"/>
      <c r="EN180" s="14"/>
      <c r="EO180" s="14"/>
      <c r="EP180" s="14"/>
      <c r="EQ180" s="14"/>
      <c r="ER180" s="14"/>
      <c r="ES180" s="14"/>
      <c r="ET180" s="14"/>
      <c r="EU180" s="14"/>
      <c r="EV180" s="14"/>
      <c r="EW180" s="14"/>
      <c r="EX180" s="14"/>
      <c r="EY180" s="14"/>
      <c r="EZ180" s="14"/>
      <c r="FA180" s="14"/>
      <c r="FB180" s="14"/>
      <c r="FC180" s="14"/>
      <c r="FD180" s="14"/>
      <c r="FE180" s="14"/>
      <c r="FF180" s="14"/>
      <c r="FG180" s="14"/>
      <c r="FH180" s="14"/>
      <c r="FI180" s="14"/>
      <c r="FJ180" s="14"/>
      <c r="FK180" s="14"/>
      <c r="FL180" s="14"/>
      <c r="FM180" s="14"/>
      <c r="FN180" s="14"/>
      <c r="FO180" s="14"/>
      <c r="FP180" s="14"/>
      <c r="FQ180" s="14"/>
      <c r="FR180" s="14"/>
      <c r="FS180" s="14"/>
      <c r="FT180" s="14"/>
      <c r="FU180" s="14"/>
      <c r="FV180" s="14"/>
      <c r="FW180" s="14"/>
      <c r="FX180" s="14"/>
      <c r="FY180" s="14"/>
      <c r="FZ180" s="14"/>
      <c r="GA180" s="14"/>
      <c r="GB180" s="14"/>
      <c r="GC180" s="14"/>
      <c r="GD180" s="14"/>
      <c r="GE180" s="14"/>
      <c r="GF180" s="14"/>
      <c r="GG180" s="14"/>
      <c r="GH180" s="14"/>
      <c r="GI180" s="14"/>
      <c r="GJ180" s="14"/>
      <c r="GK180" s="14"/>
      <c r="GL180" s="14"/>
      <c r="GM180" s="14"/>
      <c r="GN180" s="14"/>
      <c r="GO180" s="14"/>
      <c r="GP180" s="14"/>
      <c r="GQ180" s="14"/>
      <c r="GR180" s="14"/>
      <c r="GS180" s="14"/>
      <c r="GT180" s="14"/>
      <c r="GU180" s="14"/>
      <c r="GV180" s="14"/>
      <c r="GW180" s="14"/>
      <c r="GX180" s="14"/>
      <c r="GY180" s="14"/>
      <c r="GZ180" s="14"/>
      <c r="HA180" s="14"/>
      <c r="HB180" s="14"/>
      <c r="HC180" s="14"/>
      <c r="HD180" s="14"/>
      <c r="HE180" s="14"/>
      <c r="HF180" s="14"/>
      <c r="HG180" s="14"/>
      <c r="HH180" s="14"/>
      <c r="HI180" s="14"/>
      <c r="HJ180" s="14"/>
      <c r="HK180" s="14"/>
      <c r="HL180" s="14"/>
      <c r="HM180" s="14"/>
      <c r="HN180" s="14"/>
      <c r="HO180" s="14"/>
      <c r="HP180" s="14"/>
      <c r="HQ180" s="14"/>
      <c r="HR180" s="14"/>
      <c r="HS180" s="14"/>
      <c r="HT180" s="14"/>
      <c r="HU180" s="14"/>
      <c r="HV180" s="14"/>
      <c r="HW180" s="14"/>
      <c r="HX180" s="14"/>
      <c r="HY180" s="14"/>
      <c r="HZ180" s="14"/>
      <c r="IA180" s="14"/>
      <c r="IB180" s="14"/>
      <c r="IC180" s="14"/>
      <c r="ID180" s="14"/>
      <c r="IE180" s="14"/>
      <c r="IF180" s="14"/>
    </row>
    <row r="181" spans="1:240" s="15" customFormat="1" ht="61.5" customHeight="1" x14ac:dyDescent="0.2">
      <c r="A181" s="456" t="s">
        <v>10</v>
      </c>
      <c r="B181" s="457" t="s">
        <v>6</v>
      </c>
      <c r="C181" s="458" t="s">
        <v>6</v>
      </c>
      <c r="D181" s="737" t="s">
        <v>89</v>
      </c>
      <c r="E181" s="510" t="s">
        <v>22</v>
      </c>
      <c r="F181" s="354" t="s">
        <v>190</v>
      </c>
      <c r="G181" s="284">
        <v>2</v>
      </c>
      <c r="H181" s="284">
        <v>1.8</v>
      </c>
      <c r="I181" s="355">
        <v>1.8</v>
      </c>
      <c r="J181" s="233">
        <v>3</v>
      </c>
      <c r="K181" s="233">
        <v>3</v>
      </c>
      <c r="L181" s="412" t="s">
        <v>113</v>
      </c>
      <c r="M181" s="357">
        <v>3</v>
      </c>
      <c r="N181" s="357">
        <v>5</v>
      </c>
      <c r="O181" s="357">
        <v>5</v>
      </c>
      <c r="P181" s="44"/>
      <c r="Q181" s="14"/>
      <c r="R181" s="14"/>
      <c r="S181" s="14"/>
      <c r="T181" s="14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F181" s="14"/>
      <c r="AG181" s="14"/>
      <c r="AH181" s="14"/>
      <c r="AI181" s="14"/>
      <c r="AJ181" s="14"/>
      <c r="AK181" s="14"/>
      <c r="AL181" s="14"/>
      <c r="AM181" s="14"/>
      <c r="AN181" s="14"/>
      <c r="AO181" s="14"/>
      <c r="AP181" s="14"/>
      <c r="AQ181" s="14"/>
      <c r="AR181" s="14"/>
      <c r="AS181" s="14"/>
      <c r="AT181" s="14"/>
      <c r="AU181" s="14"/>
      <c r="AV181" s="14"/>
      <c r="AW181" s="14"/>
      <c r="AX181" s="14"/>
      <c r="AY181" s="14"/>
      <c r="AZ181" s="14"/>
      <c r="BA181" s="14"/>
      <c r="BB181" s="14"/>
      <c r="BC181" s="14"/>
      <c r="BD181" s="14"/>
      <c r="BE181" s="14"/>
      <c r="BF181" s="14"/>
      <c r="BG181" s="14"/>
      <c r="BH181" s="14"/>
      <c r="BI181" s="14"/>
      <c r="BJ181" s="14"/>
      <c r="BK181" s="14"/>
      <c r="BL181" s="14"/>
      <c r="BM181" s="14"/>
      <c r="BN181" s="14"/>
      <c r="BO181" s="14"/>
      <c r="BP181" s="14"/>
      <c r="BQ181" s="14"/>
      <c r="BR181" s="14"/>
      <c r="BS181" s="14"/>
      <c r="BT181" s="14"/>
      <c r="BU181" s="14"/>
      <c r="BV181" s="14"/>
      <c r="BW181" s="14"/>
      <c r="BX181" s="14"/>
      <c r="BY181" s="14"/>
      <c r="BZ181" s="14"/>
      <c r="CA181" s="14"/>
      <c r="CB181" s="14"/>
      <c r="CC181" s="14"/>
      <c r="CD181" s="14"/>
      <c r="CE181" s="14"/>
      <c r="CF181" s="14"/>
      <c r="CG181" s="14"/>
      <c r="CH181" s="14"/>
      <c r="CI181" s="14"/>
      <c r="CJ181" s="14"/>
      <c r="CK181" s="14"/>
      <c r="CL181" s="14"/>
      <c r="CM181" s="14"/>
      <c r="CN181" s="14"/>
      <c r="CO181" s="14"/>
      <c r="CP181" s="14"/>
      <c r="CQ181" s="14"/>
      <c r="CR181" s="14"/>
      <c r="CS181" s="14"/>
      <c r="CT181" s="14"/>
      <c r="CU181" s="14"/>
      <c r="CV181" s="14"/>
      <c r="CW181" s="14"/>
      <c r="CX181" s="14"/>
      <c r="CY181" s="14"/>
      <c r="CZ181" s="14"/>
      <c r="DA181" s="14"/>
      <c r="DB181" s="14"/>
      <c r="DC181" s="14"/>
      <c r="DD181" s="14"/>
      <c r="DE181" s="14"/>
      <c r="DF181" s="14"/>
      <c r="DG181" s="14"/>
      <c r="DH181" s="14"/>
      <c r="DI181" s="14"/>
      <c r="DJ181" s="14"/>
      <c r="DK181" s="14"/>
      <c r="DL181" s="14"/>
      <c r="DM181" s="14"/>
      <c r="DN181" s="14"/>
      <c r="DO181" s="14"/>
      <c r="DP181" s="14"/>
      <c r="DQ181" s="14"/>
      <c r="DR181" s="14"/>
      <c r="DS181" s="14"/>
      <c r="DT181" s="14"/>
      <c r="DU181" s="14"/>
      <c r="DV181" s="14"/>
      <c r="DW181" s="14"/>
      <c r="DX181" s="14"/>
      <c r="DY181" s="14"/>
      <c r="DZ181" s="14"/>
      <c r="EA181" s="14"/>
      <c r="EB181" s="14"/>
      <c r="EC181" s="14"/>
      <c r="ED181" s="14"/>
      <c r="EE181" s="14"/>
      <c r="EF181" s="14"/>
      <c r="EG181" s="14"/>
      <c r="EH181" s="14"/>
      <c r="EI181" s="14"/>
      <c r="EJ181" s="14"/>
      <c r="EK181" s="14"/>
      <c r="EL181" s="14"/>
      <c r="EM181" s="14"/>
      <c r="EN181" s="14"/>
      <c r="EO181" s="14"/>
      <c r="EP181" s="14"/>
      <c r="EQ181" s="14"/>
      <c r="ER181" s="14"/>
      <c r="ES181" s="14"/>
      <c r="ET181" s="14"/>
      <c r="EU181" s="14"/>
      <c r="EV181" s="14"/>
      <c r="EW181" s="14"/>
      <c r="EX181" s="14"/>
      <c r="EY181" s="14"/>
      <c r="EZ181" s="14"/>
      <c r="FA181" s="14"/>
      <c r="FB181" s="14"/>
      <c r="FC181" s="14"/>
      <c r="FD181" s="14"/>
      <c r="FE181" s="14"/>
      <c r="FF181" s="14"/>
      <c r="FG181" s="14"/>
      <c r="FH181" s="14"/>
      <c r="FI181" s="14"/>
      <c r="FJ181" s="14"/>
      <c r="FK181" s="14"/>
      <c r="FL181" s="14"/>
      <c r="FM181" s="14"/>
      <c r="FN181" s="14"/>
      <c r="FO181" s="14"/>
      <c r="FP181" s="14"/>
      <c r="FQ181" s="14"/>
      <c r="FR181" s="14"/>
      <c r="FS181" s="14"/>
      <c r="FT181" s="14"/>
      <c r="FU181" s="14"/>
      <c r="FV181" s="14"/>
      <c r="FW181" s="14"/>
      <c r="FX181" s="14"/>
      <c r="FY181" s="14"/>
      <c r="FZ181" s="14"/>
      <c r="GA181" s="14"/>
      <c r="GB181" s="14"/>
      <c r="GC181" s="14"/>
      <c r="GD181" s="14"/>
      <c r="GE181" s="14"/>
      <c r="GF181" s="14"/>
      <c r="GG181" s="14"/>
      <c r="GH181" s="14"/>
      <c r="GI181" s="14"/>
      <c r="GJ181" s="14"/>
      <c r="GK181" s="14"/>
      <c r="GL181" s="14"/>
      <c r="GM181" s="14"/>
      <c r="GN181" s="14"/>
      <c r="GO181" s="14"/>
      <c r="GP181" s="14"/>
      <c r="GQ181" s="14"/>
      <c r="GR181" s="14"/>
      <c r="GS181" s="14"/>
      <c r="GT181" s="14"/>
      <c r="GU181" s="14"/>
      <c r="GV181" s="14"/>
      <c r="GW181" s="14"/>
      <c r="GX181" s="14"/>
      <c r="GY181" s="14"/>
      <c r="GZ181" s="14"/>
      <c r="HA181" s="14"/>
      <c r="HB181" s="14"/>
      <c r="HC181" s="14"/>
      <c r="HD181" s="14"/>
      <c r="HE181" s="14"/>
      <c r="HF181" s="14"/>
      <c r="HG181" s="14"/>
      <c r="HH181" s="14"/>
      <c r="HI181" s="14"/>
      <c r="HJ181" s="14"/>
      <c r="HK181" s="14"/>
      <c r="HL181" s="14"/>
      <c r="HM181" s="14"/>
      <c r="HN181" s="14"/>
      <c r="HO181" s="14"/>
      <c r="HP181" s="14"/>
      <c r="HQ181" s="14"/>
      <c r="HR181" s="14"/>
      <c r="HS181" s="14"/>
      <c r="HT181" s="14"/>
      <c r="HU181" s="14"/>
      <c r="HV181" s="14"/>
      <c r="HW181" s="14"/>
      <c r="HX181" s="14"/>
      <c r="HY181" s="14"/>
      <c r="HZ181" s="14"/>
      <c r="IA181" s="14"/>
      <c r="IB181" s="14"/>
      <c r="IC181" s="14"/>
      <c r="ID181" s="14"/>
      <c r="IE181" s="14"/>
      <c r="IF181" s="14"/>
    </row>
    <row r="182" spans="1:240" s="15" customFormat="1" ht="20.25" customHeight="1" x14ac:dyDescent="0.2">
      <c r="A182" s="456"/>
      <c r="B182" s="457"/>
      <c r="C182" s="458"/>
      <c r="D182" s="737"/>
      <c r="E182" s="510"/>
      <c r="F182" s="356" t="s">
        <v>43</v>
      </c>
      <c r="G182" s="217">
        <f t="shared" ref="G182:H182" si="44">SUM(G181)</f>
        <v>2</v>
      </c>
      <c r="H182" s="217">
        <f t="shared" si="44"/>
        <v>1.8</v>
      </c>
      <c r="I182" s="217">
        <f t="shared" ref="I182" si="45">SUM(I181)</f>
        <v>1.8</v>
      </c>
      <c r="J182" s="217">
        <f t="shared" ref="J182" si="46">SUM(J181)</f>
        <v>3</v>
      </c>
      <c r="K182" s="217">
        <f t="shared" ref="K182" si="47">SUM(K181)</f>
        <v>3</v>
      </c>
      <c r="L182" s="521"/>
      <c r="M182" s="522"/>
      <c r="N182" s="522"/>
      <c r="O182" s="523"/>
      <c r="P182" s="26"/>
      <c r="Q182" s="14"/>
      <c r="R182" s="14"/>
      <c r="S182" s="14"/>
      <c r="T182" s="14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F182" s="14"/>
      <c r="AG182" s="14"/>
      <c r="AH182" s="14"/>
      <c r="AI182" s="14"/>
      <c r="AJ182" s="14"/>
      <c r="AK182" s="14"/>
      <c r="AL182" s="14"/>
      <c r="AM182" s="14"/>
      <c r="AN182" s="14"/>
      <c r="AO182" s="14"/>
      <c r="AP182" s="14"/>
      <c r="AQ182" s="14"/>
      <c r="AR182" s="14"/>
      <c r="AS182" s="14"/>
      <c r="AT182" s="14"/>
      <c r="AU182" s="14"/>
      <c r="AV182" s="14"/>
      <c r="AW182" s="14"/>
      <c r="AX182" s="14"/>
      <c r="AY182" s="14"/>
      <c r="AZ182" s="14"/>
      <c r="BA182" s="14"/>
      <c r="BB182" s="14"/>
      <c r="BC182" s="14"/>
      <c r="BD182" s="14"/>
      <c r="BE182" s="14"/>
      <c r="BF182" s="14"/>
      <c r="BG182" s="14"/>
      <c r="BH182" s="14"/>
      <c r="BI182" s="14"/>
      <c r="BJ182" s="14"/>
      <c r="BK182" s="14"/>
      <c r="BL182" s="14"/>
      <c r="BM182" s="14"/>
      <c r="BN182" s="14"/>
      <c r="BO182" s="14"/>
      <c r="BP182" s="14"/>
      <c r="BQ182" s="14"/>
      <c r="BR182" s="14"/>
      <c r="BS182" s="14"/>
      <c r="BT182" s="14"/>
      <c r="BU182" s="14"/>
      <c r="BV182" s="14"/>
      <c r="BW182" s="14"/>
      <c r="BX182" s="14"/>
      <c r="BY182" s="14"/>
      <c r="BZ182" s="14"/>
      <c r="CA182" s="14"/>
      <c r="CB182" s="14"/>
      <c r="CC182" s="14"/>
      <c r="CD182" s="14"/>
      <c r="CE182" s="14"/>
      <c r="CF182" s="14"/>
      <c r="CG182" s="14"/>
      <c r="CH182" s="14"/>
      <c r="CI182" s="14"/>
      <c r="CJ182" s="14"/>
      <c r="CK182" s="14"/>
      <c r="CL182" s="14"/>
      <c r="CM182" s="14"/>
      <c r="CN182" s="14"/>
      <c r="CO182" s="14"/>
      <c r="CP182" s="14"/>
      <c r="CQ182" s="14"/>
      <c r="CR182" s="14"/>
      <c r="CS182" s="14"/>
      <c r="CT182" s="14"/>
      <c r="CU182" s="14"/>
      <c r="CV182" s="14"/>
      <c r="CW182" s="14"/>
      <c r="CX182" s="14"/>
      <c r="CY182" s="14"/>
      <c r="CZ182" s="14"/>
      <c r="DA182" s="14"/>
      <c r="DB182" s="14"/>
      <c r="DC182" s="14"/>
      <c r="DD182" s="14"/>
      <c r="DE182" s="14"/>
      <c r="DF182" s="14"/>
      <c r="DG182" s="14"/>
      <c r="DH182" s="14"/>
      <c r="DI182" s="14"/>
      <c r="DJ182" s="14"/>
      <c r="DK182" s="14"/>
      <c r="DL182" s="14"/>
      <c r="DM182" s="14"/>
      <c r="DN182" s="14"/>
      <c r="DO182" s="14"/>
      <c r="DP182" s="14"/>
      <c r="DQ182" s="14"/>
      <c r="DR182" s="14"/>
      <c r="DS182" s="14"/>
      <c r="DT182" s="14"/>
      <c r="DU182" s="14"/>
      <c r="DV182" s="14"/>
      <c r="DW182" s="14"/>
      <c r="DX182" s="14"/>
      <c r="DY182" s="14"/>
      <c r="DZ182" s="14"/>
      <c r="EA182" s="14"/>
      <c r="EB182" s="14"/>
      <c r="EC182" s="14"/>
      <c r="ED182" s="14"/>
      <c r="EE182" s="14"/>
      <c r="EF182" s="14"/>
      <c r="EG182" s="14"/>
      <c r="EH182" s="14"/>
      <c r="EI182" s="14"/>
      <c r="EJ182" s="14"/>
      <c r="EK182" s="14"/>
      <c r="EL182" s="14"/>
      <c r="EM182" s="14"/>
      <c r="EN182" s="14"/>
      <c r="EO182" s="14"/>
      <c r="EP182" s="14"/>
      <c r="EQ182" s="14"/>
      <c r="ER182" s="14"/>
      <c r="ES182" s="14"/>
      <c r="ET182" s="14"/>
      <c r="EU182" s="14"/>
      <c r="EV182" s="14"/>
      <c r="EW182" s="14"/>
      <c r="EX182" s="14"/>
      <c r="EY182" s="14"/>
      <c r="EZ182" s="14"/>
      <c r="FA182" s="14"/>
      <c r="FB182" s="14"/>
      <c r="FC182" s="14"/>
      <c r="FD182" s="14"/>
      <c r="FE182" s="14"/>
      <c r="FF182" s="14"/>
      <c r="FG182" s="14"/>
      <c r="FH182" s="14"/>
      <c r="FI182" s="14"/>
      <c r="FJ182" s="14"/>
      <c r="FK182" s="14"/>
      <c r="FL182" s="14"/>
      <c r="FM182" s="14"/>
      <c r="FN182" s="14"/>
      <c r="FO182" s="14"/>
      <c r="FP182" s="14"/>
      <c r="FQ182" s="14"/>
      <c r="FR182" s="14"/>
      <c r="FS182" s="14"/>
      <c r="FT182" s="14"/>
      <c r="FU182" s="14"/>
      <c r="FV182" s="14"/>
      <c r="FW182" s="14"/>
      <c r="FX182" s="14"/>
      <c r="FY182" s="14"/>
      <c r="FZ182" s="14"/>
      <c r="GA182" s="14"/>
      <c r="GB182" s="14"/>
      <c r="GC182" s="14"/>
      <c r="GD182" s="14"/>
      <c r="GE182" s="14"/>
      <c r="GF182" s="14"/>
      <c r="GG182" s="14"/>
      <c r="GH182" s="14"/>
      <c r="GI182" s="14"/>
      <c r="GJ182" s="14"/>
      <c r="GK182" s="14"/>
      <c r="GL182" s="14"/>
      <c r="GM182" s="14"/>
      <c r="GN182" s="14"/>
      <c r="GO182" s="14"/>
      <c r="GP182" s="14"/>
      <c r="GQ182" s="14"/>
      <c r="GR182" s="14"/>
      <c r="GS182" s="14"/>
      <c r="GT182" s="14"/>
      <c r="GU182" s="14"/>
      <c r="GV182" s="14"/>
      <c r="GW182" s="14"/>
      <c r="GX182" s="14"/>
      <c r="GY182" s="14"/>
      <c r="GZ182" s="14"/>
      <c r="HA182" s="14"/>
      <c r="HB182" s="14"/>
      <c r="HC182" s="14"/>
      <c r="HD182" s="14"/>
      <c r="HE182" s="14"/>
      <c r="HF182" s="14"/>
      <c r="HG182" s="14"/>
      <c r="HH182" s="14"/>
      <c r="HI182" s="14"/>
      <c r="HJ182" s="14"/>
      <c r="HK182" s="14"/>
      <c r="HL182" s="14"/>
      <c r="HM182" s="14"/>
      <c r="HN182" s="14"/>
      <c r="HO182" s="14"/>
      <c r="HP182" s="14"/>
      <c r="HQ182" s="14"/>
      <c r="HR182" s="14"/>
      <c r="HS182" s="14"/>
      <c r="HT182" s="14"/>
      <c r="HU182" s="14"/>
      <c r="HV182" s="14"/>
      <c r="HW182" s="14"/>
      <c r="HX182" s="14"/>
      <c r="HY182" s="14"/>
      <c r="HZ182" s="14"/>
      <c r="IA182" s="14"/>
      <c r="IB182" s="14"/>
      <c r="IC182" s="14"/>
      <c r="ID182" s="14"/>
      <c r="IE182" s="14"/>
      <c r="IF182" s="14"/>
    </row>
    <row r="183" spans="1:240" s="15" customFormat="1" ht="51.75" customHeight="1" x14ac:dyDescent="0.2">
      <c r="A183" s="456" t="s">
        <v>10</v>
      </c>
      <c r="B183" s="457" t="s">
        <v>6</v>
      </c>
      <c r="C183" s="458" t="s">
        <v>8</v>
      </c>
      <c r="D183" s="737" t="s">
        <v>123</v>
      </c>
      <c r="E183" s="510" t="s">
        <v>22</v>
      </c>
      <c r="F183" s="354" t="s">
        <v>190</v>
      </c>
      <c r="G183" s="284">
        <v>365</v>
      </c>
      <c r="H183" s="284">
        <v>350</v>
      </c>
      <c r="I183" s="355">
        <v>342.5</v>
      </c>
      <c r="J183" s="146">
        <v>450</v>
      </c>
      <c r="K183" s="146">
        <v>450</v>
      </c>
      <c r="L183" s="735" t="s">
        <v>44</v>
      </c>
      <c r="M183" s="729">
        <v>100</v>
      </c>
      <c r="N183" s="729">
        <v>100</v>
      </c>
      <c r="O183" s="729">
        <v>100</v>
      </c>
      <c r="P183" s="26"/>
      <c r="Q183" s="14"/>
      <c r="R183" s="14"/>
      <c r="S183" s="14"/>
      <c r="T183" s="14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F183" s="14"/>
      <c r="AG183" s="14"/>
      <c r="AH183" s="14"/>
      <c r="AI183" s="14"/>
      <c r="AJ183" s="14"/>
      <c r="AK183" s="14"/>
      <c r="AL183" s="14"/>
      <c r="AM183" s="14"/>
      <c r="AN183" s="14"/>
      <c r="AO183" s="14"/>
      <c r="AP183" s="14"/>
      <c r="AQ183" s="14"/>
      <c r="AR183" s="14"/>
      <c r="AS183" s="14"/>
      <c r="AT183" s="14"/>
      <c r="AU183" s="14"/>
      <c r="AV183" s="14"/>
      <c r="AW183" s="14"/>
      <c r="AX183" s="14"/>
      <c r="AY183" s="14"/>
      <c r="AZ183" s="14"/>
      <c r="BA183" s="14"/>
      <c r="BB183" s="14"/>
      <c r="BC183" s="14"/>
      <c r="BD183" s="14"/>
      <c r="BE183" s="14"/>
      <c r="BF183" s="14"/>
      <c r="BG183" s="14"/>
      <c r="BH183" s="14"/>
      <c r="BI183" s="14"/>
      <c r="BJ183" s="14"/>
      <c r="BK183" s="14"/>
      <c r="BL183" s="14"/>
      <c r="BM183" s="14"/>
      <c r="BN183" s="14"/>
      <c r="BO183" s="14"/>
      <c r="BP183" s="14"/>
      <c r="BQ183" s="14"/>
      <c r="BR183" s="14"/>
      <c r="BS183" s="14"/>
      <c r="BT183" s="14"/>
      <c r="BU183" s="14"/>
      <c r="BV183" s="14"/>
      <c r="BW183" s="14"/>
      <c r="BX183" s="14"/>
      <c r="BY183" s="14"/>
      <c r="BZ183" s="14"/>
      <c r="CA183" s="14"/>
      <c r="CB183" s="14"/>
      <c r="CC183" s="14"/>
      <c r="CD183" s="14"/>
      <c r="CE183" s="14"/>
      <c r="CF183" s="14"/>
      <c r="CG183" s="14"/>
      <c r="CH183" s="14"/>
      <c r="CI183" s="14"/>
      <c r="CJ183" s="14"/>
      <c r="CK183" s="14"/>
      <c r="CL183" s="14"/>
      <c r="CM183" s="14"/>
      <c r="CN183" s="14"/>
      <c r="CO183" s="14"/>
      <c r="CP183" s="14"/>
      <c r="CQ183" s="14"/>
      <c r="CR183" s="14"/>
      <c r="CS183" s="14"/>
      <c r="CT183" s="14"/>
      <c r="CU183" s="14"/>
      <c r="CV183" s="14"/>
      <c r="CW183" s="14"/>
      <c r="CX183" s="14"/>
      <c r="CY183" s="14"/>
      <c r="CZ183" s="14"/>
      <c r="DA183" s="14"/>
      <c r="DB183" s="14"/>
      <c r="DC183" s="14"/>
      <c r="DD183" s="14"/>
      <c r="DE183" s="14"/>
      <c r="DF183" s="14"/>
      <c r="DG183" s="14"/>
      <c r="DH183" s="14"/>
      <c r="DI183" s="14"/>
      <c r="DJ183" s="14"/>
      <c r="DK183" s="14"/>
      <c r="DL183" s="14"/>
      <c r="DM183" s="14"/>
      <c r="DN183" s="14"/>
      <c r="DO183" s="14"/>
      <c r="DP183" s="14"/>
      <c r="DQ183" s="14"/>
      <c r="DR183" s="14"/>
      <c r="DS183" s="14"/>
      <c r="DT183" s="14"/>
      <c r="DU183" s="14"/>
      <c r="DV183" s="14"/>
      <c r="DW183" s="14"/>
      <c r="DX183" s="14"/>
      <c r="DY183" s="14"/>
      <c r="DZ183" s="14"/>
      <c r="EA183" s="14"/>
      <c r="EB183" s="14"/>
      <c r="EC183" s="14"/>
      <c r="ED183" s="14"/>
      <c r="EE183" s="14"/>
      <c r="EF183" s="14"/>
      <c r="EG183" s="14"/>
      <c r="EH183" s="14"/>
      <c r="EI183" s="14"/>
      <c r="EJ183" s="14"/>
      <c r="EK183" s="14"/>
      <c r="EL183" s="14"/>
      <c r="EM183" s="14"/>
      <c r="EN183" s="14"/>
      <c r="EO183" s="14"/>
      <c r="EP183" s="14"/>
      <c r="EQ183" s="14"/>
      <c r="ER183" s="14"/>
      <c r="ES183" s="14"/>
      <c r="ET183" s="14"/>
      <c r="EU183" s="14"/>
      <c r="EV183" s="14"/>
      <c r="EW183" s="14"/>
      <c r="EX183" s="14"/>
      <c r="EY183" s="14"/>
      <c r="EZ183" s="14"/>
      <c r="FA183" s="14"/>
      <c r="FB183" s="14"/>
      <c r="FC183" s="14"/>
      <c r="FD183" s="14"/>
      <c r="FE183" s="14"/>
      <c r="FF183" s="14"/>
      <c r="FG183" s="14"/>
      <c r="FH183" s="14"/>
      <c r="FI183" s="14"/>
      <c r="FJ183" s="14"/>
      <c r="FK183" s="14"/>
      <c r="FL183" s="14"/>
      <c r="FM183" s="14"/>
      <c r="FN183" s="14"/>
      <c r="FO183" s="14"/>
      <c r="FP183" s="14"/>
      <c r="FQ183" s="14"/>
      <c r="FR183" s="14"/>
      <c r="FS183" s="14"/>
      <c r="FT183" s="14"/>
      <c r="FU183" s="14"/>
      <c r="FV183" s="14"/>
      <c r="FW183" s="14"/>
      <c r="FX183" s="14"/>
      <c r="FY183" s="14"/>
      <c r="FZ183" s="14"/>
      <c r="GA183" s="14"/>
      <c r="GB183" s="14"/>
      <c r="GC183" s="14"/>
      <c r="GD183" s="14"/>
      <c r="GE183" s="14"/>
      <c r="GF183" s="14"/>
      <c r="GG183" s="14"/>
      <c r="GH183" s="14"/>
      <c r="GI183" s="14"/>
      <c r="GJ183" s="14"/>
      <c r="GK183" s="14"/>
      <c r="GL183" s="14"/>
      <c r="GM183" s="14"/>
      <c r="GN183" s="14"/>
      <c r="GO183" s="14"/>
      <c r="GP183" s="14"/>
      <c r="GQ183" s="14"/>
      <c r="GR183" s="14"/>
      <c r="GS183" s="14"/>
      <c r="GT183" s="14"/>
      <c r="GU183" s="14"/>
      <c r="GV183" s="14"/>
      <c r="GW183" s="14"/>
      <c r="GX183" s="14"/>
      <c r="GY183" s="14"/>
      <c r="GZ183" s="14"/>
      <c r="HA183" s="14"/>
      <c r="HB183" s="14"/>
      <c r="HC183" s="14"/>
      <c r="HD183" s="14"/>
      <c r="HE183" s="14"/>
      <c r="HF183" s="14"/>
      <c r="HG183" s="14"/>
      <c r="HH183" s="14"/>
      <c r="HI183" s="14"/>
      <c r="HJ183" s="14"/>
      <c r="HK183" s="14"/>
      <c r="HL183" s="14"/>
      <c r="HM183" s="14"/>
      <c r="HN183" s="14"/>
      <c r="HO183" s="14"/>
      <c r="HP183" s="14"/>
      <c r="HQ183" s="14"/>
      <c r="HR183" s="14"/>
      <c r="HS183" s="14"/>
      <c r="HT183" s="14"/>
      <c r="HU183" s="14"/>
      <c r="HV183" s="14"/>
      <c r="HW183" s="14"/>
      <c r="HX183" s="14"/>
      <c r="HY183" s="14"/>
      <c r="HZ183" s="14"/>
      <c r="IA183" s="14"/>
      <c r="IB183" s="14"/>
      <c r="IC183" s="14"/>
      <c r="ID183" s="14"/>
      <c r="IE183" s="14"/>
      <c r="IF183" s="14"/>
    </row>
    <row r="184" spans="1:240" s="15" customFormat="1" ht="62.25" customHeight="1" x14ac:dyDescent="0.2">
      <c r="A184" s="456"/>
      <c r="B184" s="457"/>
      <c r="C184" s="458"/>
      <c r="D184" s="737"/>
      <c r="E184" s="510"/>
      <c r="F184" s="190" t="s">
        <v>52</v>
      </c>
      <c r="G184" s="284">
        <v>38.9</v>
      </c>
      <c r="H184" s="284"/>
      <c r="I184" s="355"/>
      <c r="J184" s="146"/>
      <c r="K184" s="146"/>
      <c r="L184" s="736"/>
      <c r="M184" s="731"/>
      <c r="N184" s="731"/>
      <c r="O184" s="731"/>
      <c r="P184" s="26"/>
      <c r="Q184" s="14"/>
      <c r="R184" s="14"/>
      <c r="S184" s="14"/>
      <c r="T184" s="14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F184" s="14"/>
      <c r="AG184" s="14"/>
      <c r="AH184" s="14"/>
      <c r="AI184" s="14"/>
      <c r="AJ184" s="14"/>
      <c r="AK184" s="14"/>
      <c r="AL184" s="14"/>
      <c r="AM184" s="14"/>
      <c r="AN184" s="14"/>
      <c r="AO184" s="14"/>
      <c r="AP184" s="14"/>
      <c r="AQ184" s="14"/>
      <c r="AR184" s="14"/>
      <c r="AS184" s="14"/>
      <c r="AT184" s="14"/>
      <c r="AU184" s="14"/>
      <c r="AV184" s="14"/>
      <c r="AW184" s="14"/>
      <c r="AX184" s="14"/>
      <c r="AY184" s="14"/>
      <c r="AZ184" s="14"/>
      <c r="BA184" s="14"/>
      <c r="BB184" s="14"/>
      <c r="BC184" s="14"/>
      <c r="BD184" s="14"/>
      <c r="BE184" s="14"/>
      <c r="BF184" s="14"/>
      <c r="BG184" s="14"/>
      <c r="BH184" s="14"/>
      <c r="BI184" s="14"/>
      <c r="BJ184" s="14"/>
      <c r="BK184" s="14"/>
      <c r="BL184" s="14"/>
      <c r="BM184" s="14"/>
      <c r="BN184" s="14"/>
      <c r="BO184" s="14"/>
      <c r="BP184" s="14"/>
      <c r="BQ184" s="14"/>
      <c r="BR184" s="14"/>
      <c r="BS184" s="14"/>
      <c r="BT184" s="14"/>
      <c r="BU184" s="14"/>
      <c r="BV184" s="14"/>
      <c r="BW184" s="14"/>
      <c r="BX184" s="14"/>
      <c r="BY184" s="14"/>
      <c r="BZ184" s="14"/>
      <c r="CA184" s="14"/>
      <c r="CB184" s="14"/>
      <c r="CC184" s="14"/>
      <c r="CD184" s="14"/>
      <c r="CE184" s="14"/>
      <c r="CF184" s="14"/>
      <c r="CG184" s="14"/>
      <c r="CH184" s="14"/>
      <c r="CI184" s="14"/>
      <c r="CJ184" s="14"/>
      <c r="CK184" s="14"/>
      <c r="CL184" s="14"/>
      <c r="CM184" s="14"/>
      <c r="CN184" s="14"/>
      <c r="CO184" s="14"/>
      <c r="CP184" s="14"/>
      <c r="CQ184" s="14"/>
      <c r="CR184" s="14"/>
      <c r="CS184" s="14"/>
      <c r="CT184" s="14"/>
      <c r="CU184" s="14"/>
      <c r="CV184" s="14"/>
      <c r="CW184" s="14"/>
      <c r="CX184" s="14"/>
      <c r="CY184" s="14"/>
      <c r="CZ184" s="14"/>
      <c r="DA184" s="14"/>
      <c r="DB184" s="14"/>
      <c r="DC184" s="14"/>
      <c r="DD184" s="14"/>
      <c r="DE184" s="14"/>
      <c r="DF184" s="14"/>
      <c r="DG184" s="14"/>
      <c r="DH184" s="14"/>
      <c r="DI184" s="14"/>
      <c r="DJ184" s="14"/>
      <c r="DK184" s="14"/>
      <c r="DL184" s="14"/>
      <c r="DM184" s="14"/>
      <c r="DN184" s="14"/>
      <c r="DO184" s="14"/>
      <c r="DP184" s="14"/>
      <c r="DQ184" s="14"/>
      <c r="DR184" s="14"/>
      <c r="DS184" s="14"/>
      <c r="DT184" s="14"/>
      <c r="DU184" s="14"/>
      <c r="DV184" s="14"/>
      <c r="DW184" s="14"/>
      <c r="DX184" s="14"/>
      <c r="DY184" s="14"/>
      <c r="DZ184" s="14"/>
      <c r="EA184" s="14"/>
      <c r="EB184" s="14"/>
      <c r="EC184" s="14"/>
      <c r="ED184" s="14"/>
      <c r="EE184" s="14"/>
      <c r="EF184" s="14"/>
      <c r="EG184" s="14"/>
      <c r="EH184" s="14"/>
      <c r="EI184" s="14"/>
      <c r="EJ184" s="14"/>
      <c r="EK184" s="14"/>
      <c r="EL184" s="14"/>
      <c r="EM184" s="14"/>
      <c r="EN184" s="14"/>
      <c r="EO184" s="14"/>
      <c r="EP184" s="14"/>
      <c r="EQ184" s="14"/>
      <c r="ER184" s="14"/>
      <c r="ES184" s="14"/>
      <c r="ET184" s="14"/>
      <c r="EU184" s="14"/>
      <c r="EV184" s="14"/>
      <c r="EW184" s="14"/>
      <c r="EX184" s="14"/>
      <c r="EY184" s="14"/>
      <c r="EZ184" s="14"/>
      <c r="FA184" s="14"/>
      <c r="FB184" s="14"/>
      <c r="FC184" s="14"/>
      <c r="FD184" s="14"/>
      <c r="FE184" s="14"/>
      <c r="FF184" s="14"/>
      <c r="FG184" s="14"/>
      <c r="FH184" s="14"/>
      <c r="FI184" s="14"/>
      <c r="FJ184" s="14"/>
      <c r="FK184" s="14"/>
      <c r="FL184" s="14"/>
      <c r="FM184" s="14"/>
      <c r="FN184" s="14"/>
      <c r="FO184" s="14"/>
      <c r="FP184" s="14"/>
      <c r="FQ184" s="14"/>
      <c r="FR184" s="14"/>
      <c r="FS184" s="14"/>
      <c r="FT184" s="14"/>
      <c r="FU184" s="14"/>
      <c r="FV184" s="14"/>
      <c r="FW184" s="14"/>
      <c r="FX184" s="14"/>
      <c r="FY184" s="14"/>
      <c r="FZ184" s="14"/>
      <c r="GA184" s="14"/>
      <c r="GB184" s="14"/>
      <c r="GC184" s="14"/>
      <c r="GD184" s="14"/>
      <c r="GE184" s="14"/>
      <c r="GF184" s="14"/>
      <c r="GG184" s="14"/>
      <c r="GH184" s="14"/>
      <c r="GI184" s="14"/>
      <c r="GJ184" s="14"/>
      <c r="GK184" s="14"/>
      <c r="GL184" s="14"/>
      <c r="GM184" s="14"/>
      <c r="GN184" s="14"/>
      <c r="GO184" s="14"/>
      <c r="GP184" s="14"/>
      <c r="GQ184" s="14"/>
      <c r="GR184" s="14"/>
      <c r="GS184" s="14"/>
      <c r="GT184" s="14"/>
      <c r="GU184" s="14"/>
      <c r="GV184" s="14"/>
      <c r="GW184" s="14"/>
      <c r="GX184" s="14"/>
      <c r="GY184" s="14"/>
      <c r="GZ184" s="14"/>
      <c r="HA184" s="14"/>
      <c r="HB184" s="14"/>
      <c r="HC184" s="14"/>
      <c r="HD184" s="14"/>
      <c r="HE184" s="14"/>
      <c r="HF184" s="14"/>
      <c r="HG184" s="14"/>
      <c r="HH184" s="14"/>
      <c r="HI184" s="14"/>
      <c r="HJ184" s="14"/>
      <c r="HK184" s="14"/>
      <c r="HL184" s="14"/>
      <c r="HM184" s="14"/>
      <c r="HN184" s="14"/>
      <c r="HO184" s="14"/>
      <c r="HP184" s="14"/>
      <c r="HQ184" s="14"/>
      <c r="HR184" s="14"/>
      <c r="HS184" s="14"/>
      <c r="HT184" s="14"/>
      <c r="HU184" s="14"/>
      <c r="HV184" s="14"/>
      <c r="HW184" s="14"/>
      <c r="HX184" s="14"/>
      <c r="HY184" s="14"/>
      <c r="HZ184" s="14"/>
      <c r="IA184" s="14"/>
      <c r="IB184" s="14"/>
      <c r="IC184" s="14"/>
      <c r="ID184" s="14"/>
      <c r="IE184" s="14"/>
      <c r="IF184" s="14"/>
    </row>
    <row r="185" spans="1:240" s="15" customFormat="1" ht="29.25" customHeight="1" x14ac:dyDescent="0.2">
      <c r="A185" s="456"/>
      <c r="B185" s="457"/>
      <c r="C185" s="458"/>
      <c r="D185" s="737"/>
      <c r="E185" s="510"/>
      <c r="F185" s="356" t="s">
        <v>43</v>
      </c>
      <c r="G185" s="217">
        <f t="shared" ref="G185:K185" si="48">SUM(G183:G184)</f>
        <v>403.9</v>
      </c>
      <c r="H185" s="217">
        <f t="shared" si="48"/>
        <v>350</v>
      </c>
      <c r="I185" s="217">
        <f t="shared" si="48"/>
        <v>342.5</v>
      </c>
      <c r="J185" s="217">
        <f t="shared" si="48"/>
        <v>450</v>
      </c>
      <c r="K185" s="217">
        <f t="shared" si="48"/>
        <v>450</v>
      </c>
      <c r="L185" s="521"/>
      <c r="M185" s="522"/>
      <c r="N185" s="522"/>
      <c r="O185" s="523"/>
      <c r="P185" s="26"/>
      <c r="Q185" s="14"/>
      <c r="R185" s="14"/>
      <c r="S185" s="14"/>
      <c r="T185" s="14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F185" s="14"/>
      <c r="AG185" s="14"/>
      <c r="AH185" s="14"/>
      <c r="AI185" s="14"/>
      <c r="AJ185" s="14"/>
      <c r="AK185" s="14"/>
      <c r="AL185" s="14"/>
      <c r="AM185" s="14"/>
      <c r="AN185" s="14"/>
      <c r="AO185" s="14"/>
      <c r="AP185" s="14"/>
      <c r="AQ185" s="14"/>
      <c r="AR185" s="14"/>
      <c r="AS185" s="14"/>
      <c r="AT185" s="14"/>
      <c r="AU185" s="14"/>
      <c r="AV185" s="14"/>
      <c r="AW185" s="14"/>
      <c r="AX185" s="14"/>
      <c r="AY185" s="14"/>
      <c r="AZ185" s="14"/>
      <c r="BA185" s="14"/>
      <c r="BB185" s="14"/>
      <c r="BC185" s="14"/>
      <c r="BD185" s="14"/>
      <c r="BE185" s="14"/>
      <c r="BF185" s="14"/>
      <c r="BG185" s="14"/>
      <c r="BH185" s="14"/>
      <c r="BI185" s="14"/>
      <c r="BJ185" s="14"/>
      <c r="BK185" s="14"/>
      <c r="BL185" s="14"/>
      <c r="BM185" s="14"/>
      <c r="BN185" s="14"/>
      <c r="BO185" s="14"/>
      <c r="BP185" s="14"/>
      <c r="BQ185" s="14"/>
      <c r="BR185" s="14"/>
      <c r="BS185" s="14"/>
      <c r="BT185" s="14"/>
      <c r="BU185" s="14"/>
      <c r="BV185" s="14"/>
      <c r="BW185" s="14"/>
      <c r="BX185" s="14"/>
      <c r="BY185" s="14"/>
      <c r="BZ185" s="14"/>
      <c r="CA185" s="14"/>
      <c r="CB185" s="14"/>
      <c r="CC185" s="14"/>
      <c r="CD185" s="14"/>
      <c r="CE185" s="14"/>
      <c r="CF185" s="14"/>
      <c r="CG185" s="14"/>
      <c r="CH185" s="14"/>
      <c r="CI185" s="14"/>
      <c r="CJ185" s="14"/>
      <c r="CK185" s="14"/>
      <c r="CL185" s="14"/>
      <c r="CM185" s="14"/>
      <c r="CN185" s="14"/>
      <c r="CO185" s="14"/>
      <c r="CP185" s="14"/>
      <c r="CQ185" s="14"/>
      <c r="CR185" s="14"/>
      <c r="CS185" s="14"/>
      <c r="CT185" s="14"/>
      <c r="CU185" s="14"/>
      <c r="CV185" s="14"/>
      <c r="CW185" s="14"/>
      <c r="CX185" s="14"/>
      <c r="CY185" s="14"/>
      <c r="CZ185" s="14"/>
      <c r="DA185" s="14"/>
      <c r="DB185" s="14"/>
      <c r="DC185" s="14"/>
      <c r="DD185" s="14"/>
      <c r="DE185" s="14"/>
      <c r="DF185" s="14"/>
      <c r="DG185" s="14"/>
      <c r="DH185" s="14"/>
      <c r="DI185" s="14"/>
      <c r="DJ185" s="14"/>
      <c r="DK185" s="14"/>
      <c r="DL185" s="14"/>
      <c r="DM185" s="14"/>
      <c r="DN185" s="14"/>
      <c r="DO185" s="14"/>
      <c r="DP185" s="14"/>
      <c r="DQ185" s="14"/>
      <c r="DR185" s="14"/>
      <c r="DS185" s="14"/>
      <c r="DT185" s="14"/>
      <c r="DU185" s="14"/>
      <c r="DV185" s="14"/>
      <c r="DW185" s="14"/>
      <c r="DX185" s="14"/>
      <c r="DY185" s="14"/>
      <c r="DZ185" s="14"/>
      <c r="EA185" s="14"/>
      <c r="EB185" s="14"/>
      <c r="EC185" s="14"/>
      <c r="ED185" s="14"/>
      <c r="EE185" s="14"/>
      <c r="EF185" s="14"/>
      <c r="EG185" s="14"/>
      <c r="EH185" s="14"/>
      <c r="EI185" s="14"/>
      <c r="EJ185" s="14"/>
      <c r="EK185" s="14"/>
      <c r="EL185" s="14"/>
      <c r="EM185" s="14"/>
      <c r="EN185" s="14"/>
      <c r="EO185" s="14"/>
      <c r="EP185" s="14"/>
      <c r="EQ185" s="14"/>
      <c r="ER185" s="14"/>
      <c r="ES185" s="14"/>
      <c r="ET185" s="14"/>
      <c r="EU185" s="14"/>
      <c r="EV185" s="14"/>
      <c r="EW185" s="14"/>
      <c r="EX185" s="14"/>
      <c r="EY185" s="14"/>
      <c r="EZ185" s="14"/>
      <c r="FA185" s="14"/>
      <c r="FB185" s="14"/>
      <c r="FC185" s="14"/>
      <c r="FD185" s="14"/>
      <c r="FE185" s="14"/>
      <c r="FF185" s="14"/>
      <c r="FG185" s="14"/>
      <c r="FH185" s="14"/>
      <c r="FI185" s="14"/>
      <c r="FJ185" s="14"/>
      <c r="FK185" s="14"/>
      <c r="FL185" s="14"/>
      <c r="FM185" s="14"/>
      <c r="FN185" s="14"/>
      <c r="FO185" s="14"/>
      <c r="FP185" s="14"/>
      <c r="FQ185" s="14"/>
      <c r="FR185" s="14"/>
      <c r="FS185" s="14"/>
      <c r="FT185" s="14"/>
      <c r="FU185" s="14"/>
      <c r="FV185" s="14"/>
      <c r="FW185" s="14"/>
      <c r="FX185" s="14"/>
      <c r="FY185" s="14"/>
      <c r="FZ185" s="14"/>
      <c r="GA185" s="14"/>
      <c r="GB185" s="14"/>
      <c r="GC185" s="14"/>
      <c r="GD185" s="14"/>
      <c r="GE185" s="14"/>
      <c r="GF185" s="14"/>
      <c r="GG185" s="14"/>
      <c r="GH185" s="14"/>
      <c r="GI185" s="14"/>
      <c r="GJ185" s="14"/>
      <c r="GK185" s="14"/>
      <c r="GL185" s="14"/>
      <c r="GM185" s="14"/>
      <c r="GN185" s="14"/>
      <c r="GO185" s="14"/>
      <c r="GP185" s="14"/>
      <c r="GQ185" s="14"/>
      <c r="GR185" s="14"/>
      <c r="GS185" s="14"/>
      <c r="GT185" s="14"/>
      <c r="GU185" s="14"/>
      <c r="GV185" s="14"/>
      <c r="GW185" s="14"/>
      <c r="GX185" s="14"/>
      <c r="GY185" s="14"/>
      <c r="GZ185" s="14"/>
      <c r="HA185" s="14"/>
      <c r="HB185" s="14"/>
      <c r="HC185" s="14"/>
      <c r="HD185" s="14"/>
      <c r="HE185" s="14"/>
      <c r="HF185" s="14"/>
      <c r="HG185" s="14"/>
      <c r="HH185" s="14"/>
      <c r="HI185" s="14"/>
      <c r="HJ185" s="14"/>
      <c r="HK185" s="14"/>
      <c r="HL185" s="14"/>
      <c r="HM185" s="14"/>
      <c r="HN185" s="14"/>
      <c r="HO185" s="14"/>
      <c r="HP185" s="14"/>
      <c r="HQ185" s="14"/>
      <c r="HR185" s="14"/>
      <c r="HS185" s="14"/>
      <c r="HT185" s="14"/>
      <c r="HU185" s="14"/>
      <c r="HV185" s="14"/>
      <c r="HW185" s="14"/>
      <c r="HX185" s="14"/>
      <c r="HY185" s="14"/>
      <c r="HZ185" s="14"/>
      <c r="IA185" s="14"/>
      <c r="IB185" s="14"/>
      <c r="IC185" s="14"/>
      <c r="ID185" s="14"/>
      <c r="IE185" s="14"/>
      <c r="IF185" s="14"/>
    </row>
    <row r="186" spans="1:240" s="19" customFormat="1" ht="43.5" hidden="1" customHeight="1" x14ac:dyDescent="0.2">
      <c r="A186" s="798" t="s">
        <v>10</v>
      </c>
      <c r="B186" s="738" t="s">
        <v>6</v>
      </c>
      <c r="C186" s="746" t="s">
        <v>10</v>
      </c>
      <c r="D186" s="744" t="s">
        <v>100</v>
      </c>
      <c r="E186" s="740" t="s">
        <v>22</v>
      </c>
      <c r="F186" s="354" t="s">
        <v>7</v>
      </c>
      <c r="G186" s="284"/>
      <c r="H186" s="284"/>
      <c r="I186" s="355"/>
      <c r="J186" s="233"/>
      <c r="K186" s="233"/>
      <c r="L186" s="413" t="s">
        <v>114</v>
      </c>
      <c r="M186" s="357"/>
      <c r="N186" s="357"/>
      <c r="O186" s="357"/>
      <c r="P186" s="50"/>
      <c r="Q186" s="18"/>
      <c r="R186" s="18"/>
      <c r="S186" s="18"/>
      <c r="T186" s="18"/>
      <c r="U186" s="18"/>
      <c r="V186" s="18"/>
      <c r="W186" s="18"/>
      <c r="X186" s="18"/>
      <c r="Y186" s="18"/>
      <c r="Z186" s="18"/>
      <c r="AA186" s="18"/>
      <c r="AB186" s="18"/>
      <c r="AC186" s="18"/>
      <c r="AD186" s="18"/>
      <c r="AE186" s="18"/>
      <c r="AF186" s="18"/>
      <c r="AG186" s="18"/>
      <c r="AH186" s="18"/>
      <c r="AI186" s="18"/>
      <c r="AJ186" s="18"/>
      <c r="AK186" s="18"/>
      <c r="AL186" s="18"/>
      <c r="AM186" s="18"/>
      <c r="AN186" s="18"/>
      <c r="AO186" s="18"/>
      <c r="AP186" s="18"/>
      <c r="AQ186" s="18"/>
      <c r="AR186" s="18"/>
      <c r="AS186" s="18"/>
      <c r="AT186" s="18"/>
      <c r="AU186" s="18"/>
      <c r="AV186" s="18"/>
      <c r="AW186" s="18"/>
      <c r="AX186" s="18"/>
      <c r="AY186" s="18"/>
      <c r="AZ186" s="18"/>
      <c r="BA186" s="18"/>
      <c r="BB186" s="18"/>
      <c r="BC186" s="18"/>
      <c r="BD186" s="18"/>
      <c r="BE186" s="18"/>
      <c r="BF186" s="18"/>
      <c r="BG186" s="18"/>
      <c r="BH186" s="18"/>
      <c r="BI186" s="18"/>
      <c r="BJ186" s="18"/>
      <c r="BK186" s="18"/>
      <c r="BL186" s="18"/>
      <c r="BM186" s="18"/>
      <c r="BN186" s="18"/>
      <c r="BO186" s="18"/>
      <c r="BP186" s="18"/>
      <c r="BQ186" s="18"/>
      <c r="BR186" s="18"/>
      <c r="BS186" s="18"/>
      <c r="BT186" s="18"/>
      <c r="BU186" s="18"/>
      <c r="BV186" s="18"/>
      <c r="BW186" s="18"/>
      <c r="BX186" s="18"/>
      <c r="BY186" s="18"/>
      <c r="BZ186" s="18"/>
      <c r="CA186" s="18"/>
      <c r="CB186" s="18"/>
      <c r="CC186" s="18"/>
      <c r="CD186" s="18"/>
      <c r="CE186" s="18"/>
      <c r="CF186" s="18"/>
      <c r="CG186" s="18"/>
      <c r="CH186" s="18"/>
      <c r="CI186" s="18"/>
      <c r="CJ186" s="18"/>
      <c r="CK186" s="18"/>
      <c r="CL186" s="18"/>
      <c r="CM186" s="18"/>
      <c r="CN186" s="18"/>
      <c r="CO186" s="18"/>
      <c r="CP186" s="18"/>
      <c r="CQ186" s="18"/>
      <c r="CR186" s="18"/>
      <c r="CS186" s="18"/>
      <c r="CT186" s="18"/>
      <c r="CU186" s="18"/>
      <c r="CV186" s="18"/>
      <c r="CW186" s="18"/>
      <c r="CX186" s="18"/>
      <c r="CY186" s="18"/>
      <c r="CZ186" s="18"/>
      <c r="DA186" s="18"/>
      <c r="DB186" s="18"/>
      <c r="DC186" s="18"/>
      <c r="DD186" s="18"/>
      <c r="DE186" s="18"/>
      <c r="DF186" s="18"/>
      <c r="DG186" s="18"/>
      <c r="DH186" s="18"/>
      <c r="DI186" s="18"/>
      <c r="DJ186" s="18"/>
      <c r="DK186" s="18"/>
      <c r="DL186" s="18"/>
      <c r="DM186" s="18"/>
      <c r="DN186" s="18"/>
      <c r="DO186" s="18"/>
      <c r="DP186" s="18"/>
      <c r="DQ186" s="18"/>
      <c r="DR186" s="18"/>
      <c r="DS186" s="18"/>
      <c r="DT186" s="18"/>
      <c r="DU186" s="18"/>
      <c r="DV186" s="18"/>
      <c r="DW186" s="18"/>
      <c r="DX186" s="18"/>
      <c r="DY186" s="18"/>
      <c r="DZ186" s="18"/>
      <c r="EA186" s="18"/>
      <c r="EB186" s="18"/>
      <c r="EC186" s="18"/>
      <c r="ED186" s="18"/>
      <c r="EE186" s="18"/>
      <c r="EF186" s="18"/>
      <c r="EG186" s="18"/>
      <c r="EH186" s="18"/>
      <c r="EI186" s="18"/>
      <c r="EJ186" s="18"/>
      <c r="EK186" s="18"/>
      <c r="EL186" s="18"/>
      <c r="EM186" s="18"/>
      <c r="EN186" s="18"/>
      <c r="EO186" s="18"/>
      <c r="EP186" s="18"/>
      <c r="EQ186" s="18"/>
      <c r="ER186" s="18"/>
      <c r="ES186" s="18"/>
      <c r="ET186" s="18"/>
      <c r="EU186" s="18"/>
      <c r="EV186" s="18"/>
      <c r="EW186" s="18"/>
      <c r="EX186" s="18"/>
      <c r="EY186" s="18"/>
      <c r="EZ186" s="18"/>
      <c r="FA186" s="18"/>
      <c r="FB186" s="18"/>
      <c r="FC186" s="18"/>
      <c r="FD186" s="18"/>
      <c r="FE186" s="18"/>
      <c r="FF186" s="18"/>
      <c r="FG186" s="18"/>
      <c r="FH186" s="18"/>
      <c r="FI186" s="18"/>
      <c r="FJ186" s="18"/>
      <c r="FK186" s="18"/>
      <c r="FL186" s="18"/>
      <c r="FM186" s="18"/>
      <c r="FN186" s="18"/>
      <c r="FO186" s="18"/>
      <c r="FP186" s="18"/>
      <c r="FQ186" s="18"/>
      <c r="FR186" s="18"/>
      <c r="FS186" s="18"/>
      <c r="FT186" s="18"/>
      <c r="FU186" s="18"/>
      <c r="FV186" s="18"/>
      <c r="FW186" s="18"/>
      <c r="FX186" s="18"/>
      <c r="FY186" s="18"/>
      <c r="FZ186" s="18"/>
      <c r="GA186" s="18"/>
      <c r="GB186" s="18"/>
      <c r="GC186" s="18"/>
      <c r="GD186" s="18"/>
      <c r="GE186" s="18"/>
      <c r="GF186" s="18"/>
      <c r="GG186" s="18"/>
      <c r="GH186" s="18"/>
      <c r="GI186" s="18"/>
      <c r="GJ186" s="18"/>
      <c r="GK186" s="18"/>
      <c r="GL186" s="18"/>
      <c r="GM186" s="18"/>
      <c r="GN186" s="18"/>
      <c r="GO186" s="18"/>
      <c r="GP186" s="18"/>
      <c r="GQ186" s="18"/>
      <c r="GR186" s="18"/>
      <c r="GS186" s="18"/>
      <c r="GT186" s="18"/>
      <c r="GU186" s="18"/>
      <c r="GV186" s="18"/>
      <c r="GW186" s="18"/>
      <c r="GX186" s="18"/>
      <c r="GY186" s="18"/>
      <c r="GZ186" s="18"/>
      <c r="HA186" s="18"/>
      <c r="HB186" s="18"/>
      <c r="HC186" s="18"/>
      <c r="HD186" s="18"/>
      <c r="HE186" s="18"/>
      <c r="HF186" s="18"/>
      <c r="HG186" s="18"/>
      <c r="HH186" s="18"/>
      <c r="HI186" s="18"/>
      <c r="HJ186" s="18"/>
      <c r="HK186" s="18"/>
      <c r="HL186" s="18"/>
      <c r="HM186" s="18"/>
      <c r="HN186" s="18"/>
      <c r="HO186" s="18"/>
      <c r="HP186" s="18"/>
      <c r="HQ186" s="18"/>
      <c r="HR186" s="18"/>
      <c r="HS186" s="18"/>
      <c r="HT186" s="18"/>
      <c r="HU186" s="18"/>
      <c r="HV186" s="18"/>
      <c r="HW186" s="18"/>
      <c r="HX186" s="18"/>
      <c r="HY186" s="18"/>
      <c r="HZ186" s="18"/>
      <c r="IA186" s="18"/>
      <c r="IB186" s="18"/>
      <c r="IC186" s="18"/>
      <c r="ID186" s="18"/>
      <c r="IE186" s="18"/>
      <c r="IF186" s="18"/>
    </row>
    <row r="187" spans="1:240" s="17" customFormat="1" ht="0.75" customHeight="1" x14ac:dyDescent="0.2">
      <c r="A187" s="799"/>
      <c r="B187" s="739"/>
      <c r="C187" s="747"/>
      <c r="D187" s="745"/>
      <c r="E187" s="728"/>
      <c r="F187" s="356" t="s">
        <v>43</v>
      </c>
      <c r="G187" s="217">
        <f t="shared" ref="G187:K187" si="49">SUM(G186)</f>
        <v>0</v>
      </c>
      <c r="H187" s="217"/>
      <c r="I187" s="217">
        <f t="shared" si="49"/>
        <v>0</v>
      </c>
      <c r="J187" s="217">
        <f t="shared" si="49"/>
        <v>0</v>
      </c>
      <c r="K187" s="217">
        <f t="shared" si="49"/>
        <v>0</v>
      </c>
      <c r="L187" s="741"/>
      <c r="M187" s="742"/>
      <c r="N187" s="742"/>
      <c r="O187" s="743"/>
      <c r="P187" s="26"/>
      <c r="Q187" s="16"/>
      <c r="R187" s="16"/>
      <c r="S187" s="16"/>
      <c r="T187" s="16"/>
      <c r="U187" s="16"/>
      <c r="V187" s="16"/>
      <c r="W187" s="16"/>
      <c r="X187" s="16"/>
      <c r="Y187" s="16"/>
      <c r="Z187" s="16"/>
      <c r="AA187" s="16"/>
      <c r="AB187" s="16"/>
      <c r="AC187" s="16"/>
      <c r="AD187" s="16"/>
      <c r="AE187" s="16"/>
      <c r="AF187" s="16"/>
      <c r="AG187" s="16"/>
      <c r="AH187" s="16"/>
      <c r="AI187" s="16"/>
      <c r="AJ187" s="16"/>
      <c r="AK187" s="16"/>
      <c r="AL187" s="16"/>
      <c r="AM187" s="16"/>
      <c r="AN187" s="16"/>
      <c r="AO187" s="16"/>
      <c r="AP187" s="16"/>
      <c r="AQ187" s="16"/>
      <c r="AR187" s="16"/>
      <c r="AS187" s="16"/>
      <c r="AT187" s="16"/>
      <c r="AU187" s="16"/>
      <c r="AV187" s="16"/>
      <c r="AW187" s="16"/>
      <c r="AX187" s="16"/>
      <c r="AY187" s="16"/>
      <c r="AZ187" s="16"/>
      <c r="BA187" s="16"/>
      <c r="BB187" s="16"/>
      <c r="BC187" s="16"/>
      <c r="BD187" s="16"/>
      <c r="BE187" s="16"/>
      <c r="BF187" s="16"/>
      <c r="BG187" s="16"/>
      <c r="BH187" s="16"/>
      <c r="BI187" s="16"/>
      <c r="BJ187" s="16"/>
      <c r="BK187" s="16"/>
      <c r="BL187" s="16"/>
      <c r="BM187" s="16"/>
      <c r="BN187" s="16"/>
      <c r="BO187" s="16"/>
      <c r="BP187" s="16"/>
      <c r="BQ187" s="16"/>
      <c r="BR187" s="16"/>
      <c r="BS187" s="16"/>
      <c r="BT187" s="16"/>
      <c r="BU187" s="16"/>
      <c r="BV187" s="16"/>
      <c r="BW187" s="16"/>
      <c r="BX187" s="16"/>
      <c r="BY187" s="16"/>
      <c r="BZ187" s="16"/>
      <c r="CA187" s="16"/>
      <c r="CB187" s="16"/>
      <c r="CC187" s="16"/>
      <c r="CD187" s="16"/>
      <c r="CE187" s="16"/>
      <c r="CF187" s="16"/>
      <c r="CG187" s="16"/>
      <c r="CH187" s="16"/>
      <c r="CI187" s="16"/>
      <c r="CJ187" s="16"/>
      <c r="CK187" s="16"/>
      <c r="CL187" s="16"/>
      <c r="CM187" s="16"/>
      <c r="CN187" s="16"/>
      <c r="CO187" s="16"/>
      <c r="CP187" s="16"/>
      <c r="CQ187" s="16"/>
      <c r="CR187" s="16"/>
      <c r="CS187" s="16"/>
      <c r="CT187" s="16"/>
      <c r="CU187" s="16"/>
      <c r="CV187" s="16"/>
      <c r="CW187" s="16"/>
      <c r="CX187" s="16"/>
      <c r="CY187" s="16"/>
      <c r="CZ187" s="16"/>
      <c r="DA187" s="16"/>
      <c r="DB187" s="16"/>
      <c r="DC187" s="16"/>
      <c r="DD187" s="16"/>
      <c r="DE187" s="16"/>
      <c r="DF187" s="16"/>
      <c r="DG187" s="16"/>
      <c r="DH187" s="16"/>
      <c r="DI187" s="16"/>
      <c r="DJ187" s="16"/>
      <c r="DK187" s="16"/>
      <c r="DL187" s="16"/>
      <c r="DM187" s="16"/>
      <c r="DN187" s="16"/>
      <c r="DO187" s="16"/>
      <c r="DP187" s="16"/>
      <c r="DQ187" s="16"/>
      <c r="DR187" s="16"/>
      <c r="DS187" s="16"/>
      <c r="DT187" s="16"/>
      <c r="DU187" s="16"/>
      <c r="DV187" s="16"/>
      <c r="DW187" s="16"/>
      <c r="DX187" s="16"/>
      <c r="DY187" s="16"/>
      <c r="DZ187" s="16"/>
      <c r="EA187" s="16"/>
      <c r="EB187" s="16"/>
      <c r="EC187" s="16"/>
      <c r="ED187" s="16"/>
      <c r="EE187" s="16"/>
      <c r="EF187" s="16"/>
      <c r="EG187" s="16"/>
      <c r="EH187" s="16"/>
      <c r="EI187" s="16"/>
      <c r="EJ187" s="16"/>
      <c r="EK187" s="16"/>
      <c r="EL187" s="16"/>
      <c r="EM187" s="16"/>
      <c r="EN187" s="16"/>
      <c r="EO187" s="16"/>
      <c r="EP187" s="16"/>
      <c r="EQ187" s="16"/>
      <c r="ER187" s="16"/>
      <c r="ES187" s="16"/>
      <c r="ET187" s="16"/>
      <c r="EU187" s="16"/>
      <c r="EV187" s="16"/>
      <c r="EW187" s="16"/>
      <c r="EX187" s="16"/>
      <c r="EY187" s="16"/>
      <c r="EZ187" s="16"/>
      <c r="FA187" s="16"/>
      <c r="FB187" s="16"/>
      <c r="FC187" s="16"/>
      <c r="FD187" s="16"/>
      <c r="FE187" s="16"/>
      <c r="FF187" s="16"/>
      <c r="FG187" s="16"/>
      <c r="FH187" s="16"/>
      <c r="FI187" s="16"/>
      <c r="FJ187" s="16"/>
      <c r="FK187" s="16"/>
      <c r="FL187" s="16"/>
      <c r="FM187" s="16"/>
      <c r="FN187" s="16"/>
      <c r="FO187" s="16"/>
      <c r="FP187" s="16"/>
      <c r="FQ187" s="16"/>
      <c r="FR187" s="16"/>
      <c r="FS187" s="16"/>
      <c r="FT187" s="16"/>
      <c r="FU187" s="16"/>
      <c r="FV187" s="16"/>
      <c r="FW187" s="16"/>
      <c r="FX187" s="16"/>
      <c r="FY187" s="16"/>
      <c r="FZ187" s="16"/>
      <c r="GA187" s="16"/>
      <c r="GB187" s="16"/>
      <c r="GC187" s="16"/>
      <c r="GD187" s="16"/>
      <c r="GE187" s="16"/>
      <c r="GF187" s="16"/>
      <c r="GG187" s="16"/>
      <c r="GH187" s="16"/>
      <c r="GI187" s="16"/>
      <c r="GJ187" s="16"/>
      <c r="GK187" s="16"/>
      <c r="GL187" s="16"/>
      <c r="GM187" s="16"/>
      <c r="GN187" s="16"/>
      <c r="GO187" s="16"/>
      <c r="GP187" s="16"/>
      <c r="GQ187" s="16"/>
      <c r="GR187" s="16"/>
      <c r="GS187" s="16"/>
      <c r="GT187" s="16"/>
      <c r="GU187" s="16"/>
      <c r="GV187" s="16"/>
      <c r="GW187" s="16"/>
      <c r="GX187" s="16"/>
      <c r="GY187" s="16"/>
      <c r="GZ187" s="16"/>
      <c r="HA187" s="16"/>
      <c r="HB187" s="16"/>
      <c r="HC187" s="16"/>
      <c r="HD187" s="16"/>
      <c r="HE187" s="16"/>
      <c r="HF187" s="16"/>
      <c r="HG187" s="16"/>
      <c r="HH187" s="16"/>
      <c r="HI187" s="16"/>
      <c r="HJ187" s="16"/>
      <c r="HK187" s="16"/>
      <c r="HL187" s="16"/>
      <c r="HM187" s="16"/>
      <c r="HN187" s="16"/>
      <c r="HO187" s="16"/>
      <c r="HP187" s="16"/>
      <c r="HQ187" s="16"/>
      <c r="HR187" s="16"/>
      <c r="HS187" s="16"/>
      <c r="HT187" s="16"/>
      <c r="HU187" s="16"/>
      <c r="HV187" s="16"/>
      <c r="HW187" s="16"/>
      <c r="HX187" s="16"/>
      <c r="HY187" s="16"/>
      <c r="HZ187" s="16"/>
      <c r="IA187" s="16"/>
      <c r="IB187" s="16"/>
      <c r="IC187" s="16"/>
      <c r="ID187" s="16"/>
      <c r="IE187" s="16"/>
      <c r="IF187" s="16"/>
    </row>
    <row r="188" spans="1:240" s="13" customFormat="1" ht="69" customHeight="1" x14ac:dyDescent="0.2">
      <c r="A188" s="800" t="s">
        <v>10</v>
      </c>
      <c r="B188" s="688" t="s">
        <v>6</v>
      </c>
      <c r="C188" s="758" t="s">
        <v>11</v>
      </c>
      <c r="D188" s="760" t="s">
        <v>85</v>
      </c>
      <c r="E188" s="510" t="s">
        <v>22</v>
      </c>
      <c r="F188" s="358" t="s">
        <v>190</v>
      </c>
      <c r="G188" s="223">
        <v>4</v>
      </c>
      <c r="H188" s="188">
        <v>18.2</v>
      </c>
      <c r="I188" s="224">
        <v>18.2</v>
      </c>
      <c r="J188" s="359">
        <v>50</v>
      </c>
      <c r="K188" s="359">
        <v>300</v>
      </c>
      <c r="L188" s="414" t="s">
        <v>115</v>
      </c>
      <c r="M188" s="415">
        <v>100</v>
      </c>
      <c r="N188" s="415">
        <v>100</v>
      </c>
      <c r="O188" s="415">
        <v>100</v>
      </c>
      <c r="P188" s="44"/>
    </row>
    <row r="189" spans="1:240" s="13" customFormat="1" ht="22.5" customHeight="1" x14ac:dyDescent="0.2">
      <c r="A189" s="801"/>
      <c r="B189" s="604"/>
      <c r="C189" s="759"/>
      <c r="D189" s="761"/>
      <c r="E189" s="510"/>
      <c r="F189" s="360" t="s">
        <v>43</v>
      </c>
      <c r="G189" s="206">
        <f t="shared" ref="G189:K189" si="50">SUM(G188)</f>
        <v>4</v>
      </c>
      <c r="H189" s="206">
        <f t="shared" si="50"/>
        <v>18.2</v>
      </c>
      <c r="I189" s="206">
        <f t="shared" si="50"/>
        <v>18.2</v>
      </c>
      <c r="J189" s="206">
        <f t="shared" si="50"/>
        <v>50</v>
      </c>
      <c r="K189" s="206">
        <f t="shared" si="50"/>
        <v>300</v>
      </c>
      <c r="L189" s="755"/>
      <c r="M189" s="756"/>
      <c r="N189" s="756"/>
      <c r="O189" s="757"/>
      <c r="P189" s="44"/>
    </row>
    <row r="190" spans="1:240" s="17" customFormat="1" ht="15.75" customHeight="1" x14ac:dyDescent="0.2">
      <c r="A190" s="178" t="s">
        <v>10</v>
      </c>
      <c r="B190" s="180" t="s">
        <v>6</v>
      </c>
      <c r="C190" s="732" t="s">
        <v>45</v>
      </c>
      <c r="D190" s="733"/>
      <c r="E190" s="733"/>
      <c r="F190" s="734"/>
      <c r="G190" s="181">
        <f>SUM(G182+G185+G187+G189)</f>
        <v>409.9</v>
      </c>
      <c r="H190" s="181">
        <f>SUM(H182+H185+H187+H189)</f>
        <v>370</v>
      </c>
      <c r="I190" s="181">
        <f>SUM(I182+I185+I187+I189)</f>
        <v>362.5</v>
      </c>
      <c r="J190" s="181">
        <f>SUM(J182+J185+J187+J189)</f>
        <v>503</v>
      </c>
      <c r="K190" s="181">
        <f>SUM(K182+K185+K187+K189)</f>
        <v>753</v>
      </c>
      <c r="L190" s="524"/>
      <c r="M190" s="525"/>
      <c r="N190" s="525"/>
      <c r="O190" s="526"/>
      <c r="P190" s="26"/>
      <c r="Q190" s="16"/>
      <c r="R190" s="16"/>
      <c r="S190" s="16"/>
      <c r="T190" s="16"/>
      <c r="U190" s="16"/>
      <c r="V190" s="16"/>
      <c r="W190" s="16"/>
      <c r="X190" s="16"/>
      <c r="Y190" s="16"/>
      <c r="Z190" s="16"/>
      <c r="AA190" s="16"/>
      <c r="AB190" s="16"/>
      <c r="AC190" s="16"/>
      <c r="AD190" s="16"/>
      <c r="AE190" s="16"/>
      <c r="AF190" s="16"/>
      <c r="AG190" s="16"/>
      <c r="AH190" s="16"/>
      <c r="AI190" s="16"/>
      <c r="AJ190" s="16"/>
      <c r="AK190" s="16"/>
      <c r="AL190" s="16"/>
      <c r="AM190" s="16"/>
      <c r="AN190" s="16"/>
      <c r="AO190" s="16"/>
      <c r="AP190" s="16"/>
      <c r="AQ190" s="16"/>
      <c r="AR190" s="16"/>
      <c r="AS190" s="16"/>
      <c r="AT190" s="16"/>
      <c r="AU190" s="16"/>
      <c r="AV190" s="16"/>
      <c r="AW190" s="16"/>
      <c r="AX190" s="16"/>
      <c r="AY190" s="16"/>
      <c r="AZ190" s="16"/>
      <c r="BA190" s="16"/>
      <c r="BB190" s="16"/>
      <c r="BC190" s="16"/>
      <c r="BD190" s="16"/>
      <c r="BE190" s="16"/>
      <c r="BF190" s="16"/>
      <c r="BG190" s="16"/>
      <c r="BH190" s="16"/>
      <c r="BI190" s="16"/>
      <c r="BJ190" s="16"/>
      <c r="BK190" s="16"/>
      <c r="BL190" s="16"/>
      <c r="BM190" s="16"/>
      <c r="BN190" s="16"/>
      <c r="BO190" s="16"/>
      <c r="BP190" s="16"/>
      <c r="BQ190" s="16"/>
      <c r="BR190" s="16"/>
      <c r="BS190" s="16"/>
      <c r="BT190" s="16"/>
      <c r="BU190" s="16"/>
      <c r="BV190" s="16"/>
      <c r="BW190" s="16"/>
      <c r="BX190" s="16"/>
      <c r="BY190" s="16"/>
      <c r="BZ190" s="16"/>
      <c r="CA190" s="16"/>
      <c r="CB190" s="16"/>
      <c r="CC190" s="16"/>
      <c r="CD190" s="16"/>
      <c r="CE190" s="16"/>
      <c r="CF190" s="16"/>
      <c r="CG190" s="16"/>
      <c r="CH190" s="16"/>
      <c r="CI190" s="16"/>
      <c r="CJ190" s="16"/>
      <c r="CK190" s="16"/>
      <c r="CL190" s="16"/>
      <c r="CM190" s="16"/>
      <c r="CN190" s="16"/>
      <c r="CO190" s="16"/>
      <c r="CP190" s="16"/>
      <c r="CQ190" s="16"/>
      <c r="CR190" s="16"/>
      <c r="CS190" s="16"/>
      <c r="CT190" s="16"/>
      <c r="CU190" s="16"/>
      <c r="CV190" s="16"/>
      <c r="CW190" s="16"/>
      <c r="CX190" s="16"/>
      <c r="CY190" s="16"/>
      <c r="CZ190" s="16"/>
      <c r="DA190" s="16"/>
      <c r="DB190" s="16"/>
      <c r="DC190" s="16"/>
      <c r="DD190" s="16"/>
      <c r="DE190" s="16"/>
      <c r="DF190" s="16"/>
      <c r="DG190" s="16"/>
      <c r="DH190" s="16"/>
      <c r="DI190" s="16"/>
      <c r="DJ190" s="16"/>
      <c r="DK190" s="16"/>
      <c r="DL190" s="16"/>
      <c r="DM190" s="16"/>
      <c r="DN190" s="16"/>
      <c r="DO190" s="16"/>
      <c r="DP190" s="16"/>
      <c r="DQ190" s="16"/>
      <c r="DR190" s="16"/>
      <c r="DS190" s="16"/>
      <c r="DT190" s="16"/>
      <c r="DU190" s="16"/>
      <c r="DV190" s="16"/>
      <c r="DW190" s="16"/>
      <c r="DX190" s="16"/>
      <c r="DY190" s="16"/>
      <c r="DZ190" s="16"/>
      <c r="EA190" s="16"/>
      <c r="EB190" s="16"/>
      <c r="EC190" s="16"/>
      <c r="ED190" s="16"/>
      <c r="EE190" s="16"/>
      <c r="EF190" s="16"/>
      <c r="EG190" s="16"/>
      <c r="EH190" s="16"/>
      <c r="EI190" s="16"/>
      <c r="EJ190" s="16"/>
      <c r="EK190" s="16"/>
      <c r="EL190" s="16"/>
      <c r="EM190" s="16"/>
      <c r="EN190" s="16"/>
      <c r="EO190" s="16"/>
      <c r="EP190" s="16"/>
      <c r="EQ190" s="16"/>
      <c r="ER190" s="16"/>
      <c r="ES190" s="16"/>
      <c r="ET190" s="16"/>
      <c r="EU190" s="16"/>
      <c r="EV190" s="16"/>
      <c r="EW190" s="16"/>
      <c r="EX190" s="16"/>
      <c r="EY190" s="16"/>
      <c r="EZ190" s="16"/>
      <c r="FA190" s="16"/>
      <c r="FB190" s="16"/>
      <c r="FC190" s="16"/>
      <c r="FD190" s="16"/>
      <c r="FE190" s="16"/>
      <c r="FF190" s="16"/>
      <c r="FG190" s="16"/>
      <c r="FH190" s="16"/>
      <c r="FI190" s="16"/>
      <c r="FJ190" s="16"/>
      <c r="FK190" s="16"/>
      <c r="FL190" s="16"/>
      <c r="FM190" s="16"/>
      <c r="FN190" s="16"/>
      <c r="FO190" s="16"/>
      <c r="FP190" s="16"/>
      <c r="FQ190" s="16"/>
      <c r="FR190" s="16"/>
      <c r="FS190" s="16"/>
      <c r="FT190" s="16"/>
      <c r="FU190" s="16"/>
      <c r="FV190" s="16"/>
      <c r="FW190" s="16"/>
      <c r="FX190" s="16"/>
      <c r="FY190" s="16"/>
      <c r="FZ190" s="16"/>
      <c r="GA190" s="16"/>
      <c r="GB190" s="16"/>
      <c r="GC190" s="16"/>
      <c r="GD190" s="16"/>
      <c r="GE190" s="16"/>
      <c r="GF190" s="16"/>
      <c r="GG190" s="16"/>
      <c r="GH190" s="16"/>
      <c r="GI190" s="16"/>
      <c r="GJ190" s="16"/>
      <c r="GK190" s="16"/>
      <c r="GL190" s="16"/>
      <c r="GM190" s="16"/>
      <c r="GN190" s="16"/>
      <c r="GO190" s="16"/>
      <c r="GP190" s="16"/>
      <c r="GQ190" s="16"/>
      <c r="GR190" s="16"/>
      <c r="GS190" s="16"/>
      <c r="GT190" s="16"/>
      <c r="GU190" s="16"/>
      <c r="GV190" s="16"/>
      <c r="GW190" s="16"/>
      <c r="GX190" s="16"/>
      <c r="GY190" s="16"/>
      <c r="GZ190" s="16"/>
      <c r="HA190" s="16"/>
      <c r="HB190" s="16"/>
      <c r="HC190" s="16"/>
      <c r="HD190" s="16"/>
      <c r="HE190" s="16"/>
      <c r="HF190" s="16"/>
      <c r="HG190" s="16"/>
      <c r="HH190" s="16"/>
      <c r="HI190" s="16"/>
      <c r="HJ190" s="16"/>
      <c r="HK190" s="16"/>
      <c r="HL190" s="16"/>
      <c r="HM190" s="16"/>
      <c r="HN190" s="16"/>
      <c r="HO190" s="16"/>
      <c r="HP190" s="16"/>
      <c r="HQ190" s="16"/>
      <c r="HR190" s="16"/>
      <c r="HS190" s="16"/>
      <c r="HT190" s="16"/>
      <c r="HU190" s="16"/>
      <c r="HV190" s="16"/>
      <c r="HW190" s="16"/>
      <c r="HX190" s="16"/>
      <c r="HY190" s="16"/>
      <c r="HZ190" s="16"/>
      <c r="IA190" s="16"/>
      <c r="IB190" s="16"/>
      <c r="IC190" s="16"/>
      <c r="ID190" s="16"/>
      <c r="IE190" s="16"/>
      <c r="IF190" s="16"/>
    </row>
    <row r="191" spans="1:240" s="17" customFormat="1" ht="18" customHeight="1" x14ac:dyDescent="0.2">
      <c r="A191" s="178" t="s">
        <v>10</v>
      </c>
      <c r="B191" s="179" t="s">
        <v>8</v>
      </c>
      <c r="C191" s="723" t="s">
        <v>46</v>
      </c>
      <c r="D191" s="724"/>
      <c r="E191" s="724"/>
      <c r="F191" s="724"/>
      <c r="G191" s="724"/>
      <c r="H191" s="724"/>
      <c r="I191" s="724"/>
      <c r="J191" s="724"/>
      <c r="K191" s="724"/>
      <c r="L191" s="724"/>
      <c r="M191" s="724"/>
      <c r="N191" s="724"/>
      <c r="O191" s="725"/>
      <c r="P191" s="26"/>
      <c r="Q191" s="16"/>
      <c r="R191" s="16"/>
      <c r="S191" s="16"/>
      <c r="T191" s="16"/>
      <c r="U191" s="16"/>
      <c r="V191" s="16"/>
      <c r="W191" s="16"/>
      <c r="X191" s="16"/>
      <c r="Y191" s="16"/>
      <c r="Z191" s="16"/>
      <c r="AA191" s="16"/>
      <c r="AB191" s="16"/>
      <c r="AC191" s="16"/>
      <c r="AD191" s="16"/>
      <c r="AE191" s="16"/>
      <c r="AF191" s="16"/>
      <c r="AG191" s="16"/>
      <c r="AH191" s="16"/>
      <c r="AI191" s="16"/>
      <c r="AJ191" s="16"/>
      <c r="AK191" s="16"/>
      <c r="AL191" s="16"/>
      <c r="AM191" s="16"/>
      <c r="AN191" s="16"/>
      <c r="AO191" s="16"/>
      <c r="AP191" s="16"/>
      <c r="AQ191" s="16"/>
      <c r="AR191" s="16"/>
      <c r="AS191" s="16"/>
      <c r="AT191" s="16"/>
      <c r="AU191" s="16"/>
      <c r="AV191" s="16"/>
      <c r="AW191" s="16"/>
      <c r="AX191" s="16"/>
      <c r="AY191" s="16"/>
      <c r="AZ191" s="16"/>
      <c r="BA191" s="16"/>
      <c r="BB191" s="16"/>
      <c r="BC191" s="16"/>
      <c r="BD191" s="16"/>
      <c r="BE191" s="16"/>
      <c r="BF191" s="16"/>
      <c r="BG191" s="16"/>
      <c r="BH191" s="16"/>
      <c r="BI191" s="16"/>
      <c r="BJ191" s="16"/>
      <c r="BK191" s="16"/>
      <c r="BL191" s="16"/>
      <c r="BM191" s="16"/>
      <c r="BN191" s="16"/>
      <c r="BO191" s="16"/>
      <c r="BP191" s="16"/>
      <c r="BQ191" s="16"/>
      <c r="BR191" s="16"/>
      <c r="BS191" s="16"/>
      <c r="BT191" s="16"/>
      <c r="BU191" s="16"/>
      <c r="BV191" s="16"/>
      <c r="BW191" s="16"/>
      <c r="BX191" s="16"/>
      <c r="BY191" s="16"/>
      <c r="BZ191" s="16"/>
      <c r="CA191" s="16"/>
      <c r="CB191" s="16"/>
      <c r="CC191" s="16"/>
      <c r="CD191" s="16"/>
      <c r="CE191" s="16"/>
      <c r="CF191" s="16"/>
      <c r="CG191" s="16"/>
      <c r="CH191" s="16"/>
      <c r="CI191" s="16"/>
      <c r="CJ191" s="16"/>
      <c r="CK191" s="16"/>
      <c r="CL191" s="16"/>
      <c r="CM191" s="16"/>
      <c r="CN191" s="16"/>
      <c r="CO191" s="16"/>
      <c r="CP191" s="16"/>
      <c r="CQ191" s="16"/>
      <c r="CR191" s="16"/>
      <c r="CS191" s="16"/>
      <c r="CT191" s="16"/>
      <c r="CU191" s="16"/>
      <c r="CV191" s="16"/>
      <c r="CW191" s="16"/>
      <c r="CX191" s="16"/>
      <c r="CY191" s="16"/>
      <c r="CZ191" s="16"/>
      <c r="DA191" s="16"/>
      <c r="DB191" s="16"/>
      <c r="DC191" s="16"/>
      <c r="DD191" s="16"/>
      <c r="DE191" s="16"/>
      <c r="DF191" s="16"/>
      <c r="DG191" s="16"/>
      <c r="DH191" s="16"/>
      <c r="DI191" s="16"/>
      <c r="DJ191" s="16"/>
      <c r="DK191" s="16"/>
      <c r="DL191" s="16"/>
      <c r="DM191" s="16"/>
      <c r="DN191" s="16"/>
      <c r="DO191" s="16"/>
      <c r="DP191" s="16"/>
      <c r="DQ191" s="16"/>
      <c r="DR191" s="16"/>
      <c r="DS191" s="16"/>
      <c r="DT191" s="16"/>
      <c r="DU191" s="16"/>
      <c r="DV191" s="16"/>
      <c r="DW191" s="16"/>
      <c r="DX191" s="16"/>
      <c r="DY191" s="16"/>
      <c r="DZ191" s="16"/>
      <c r="EA191" s="16"/>
      <c r="EB191" s="16"/>
      <c r="EC191" s="16"/>
      <c r="ED191" s="16"/>
      <c r="EE191" s="16"/>
      <c r="EF191" s="16"/>
      <c r="EG191" s="16"/>
      <c r="EH191" s="16"/>
      <c r="EI191" s="16"/>
      <c r="EJ191" s="16"/>
      <c r="EK191" s="16"/>
      <c r="EL191" s="16"/>
      <c r="EM191" s="16"/>
      <c r="EN191" s="16"/>
      <c r="EO191" s="16"/>
      <c r="EP191" s="16"/>
      <c r="EQ191" s="16"/>
      <c r="ER191" s="16"/>
      <c r="ES191" s="16"/>
      <c r="ET191" s="16"/>
      <c r="EU191" s="16"/>
      <c r="EV191" s="16"/>
      <c r="EW191" s="16"/>
      <c r="EX191" s="16"/>
      <c r="EY191" s="16"/>
      <c r="EZ191" s="16"/>
      <c r="FA191" s="16"/>
      <c r="FB191" s="16"/>
      <c r="FC191" s="16"/>
      <c r="FD191" s="16"/>
      <c r="FE191" s="16"/>
      <c r="FF191" s="16"/>
      <c r="FG191" s="16"/>
      <c r="FH191" s="16"/>
      <c r="FI191" s="16"/>
      <c r="FJ191" s="16"/>
      <c r="FK191" s="16"/>
      <c r="FL191" s="16"/>
      <c r="FM191" s="16"/>
      <c r="FN191" s="16"/>
      <c r="FO191" s="16"/>
      <c r="FP191" s="16"/>
      <c r="FQ191" s="16"/>
      <c r="FR191" s="16"/>
      <c r="FS191" s="16"/>
      <c r="FT191" s="16"/>
      <c r="FU191" s="16"/>
      <c r="FV191" s="16"/>
      <c r="FW191" s="16"/>
      <c r="FX191" s="16"/>
      <c r="FY191" s="16"/>
      <c r="FZ191" s="16"/>
      <c r="GA191" s="16"/>
      <c r="GB191" s="16"/>
      <c r="GC191" s="16"/>
      <c r="GD191" s="16"/>
      <c r="GE191" s="16"/>
      <c r="GF191" s="16"/>
      <c r="GG191" s="16"/>
      <c r="GH191" s="16"/>
      <c r="GI191" s="16"/>
      <c r="GJ191" s="16"/>
      <c r="GK191" s="16"/>
      <c r="GL191" s="16"/>
      <c r="GM191" s="16"/>
      <c r="GN191" s="16"/>
      <c r="GO191" s="16"/>
      <c r="GP191" s="16"/>
      <c r="GQ191" s="16"/>
      <c r="GR191" s="16"/>
      <c r="GS191" s="16"/>
      <c r="GT191" s="16"/>
      <c r="GU191" s="16"/>
      <c r="GV191" s="16"/>
      <c r="GW191" s="16"/>
      <c r="GX191" s="16"/>
      <c r="GY191" s="16"/>
      <c r="GZ191" s="16"/>
      <c r="HA191" s="16"/>
      <c r="HB191" s="16"/>
      <c r="HC191" s="16"/>
      <c r="HD191" s="16"/>
      <c r="HE191" s="16"/>
      <c r="HF191" s="16"/>
      <c r="HG191" s="16"/>
      <c r="HH191" s="16"/>
      <c r="HI191" s="16"/>
      <c r="HJ191" s="16"/>
      <c r="HK191" s="16"/>
      <c r="HL191" s="16"/>
      <c r="HM191" s="16"/>
      <c r="HN191" s="16"/>
      <c r="HO191" s="16"/>
      <c r="HP191" s="16"/>
      <c r="HQ191" s="16"/>
      <c r="HR191" s="16"/>
      <c r="HS191" s="16"/>
      <c r="HT191" s="16"/>
      <c r="HU191" s="16"/>
      <c r="HV191" s="16"/>
      <c r="HW191" s="16"/>
      <c r="HX191" s="16"/>
      <c r="HY191" s="16"/>
      <c r="HZ191" s="16"/>
      <c r="IA191" s="16"/>
      <c r="IB191" s="16"/>
      <c r="IC191" s="16"/>
      <c r="ID191" s="16"/>
      <c r="IE191" s="16"/>
      <c r="IF191" s="16"/>
    </row>
    <row r="192" spans="1:240" s="15" customFormat="1" ht="25.5" customHeight="1" x14ac:dyDescent="0.2">
      <c r="A192" s="456" t="s">
        <v>10</v>
      </c>
      <c r="B192" s="457" t="s">
        <v>8</v>
      </c>
      <c r="C192" s="458" t="s">
        <v>8</v>
      </c>
      <c r="D192" s="459" t="s">
        <v>121</v>
      </c>
      <c r="E192" s="510" t="s">
        <v>178</v>
      </c>
      <c r="F192" s="354" t="s">
        <v>190</v>
      </c>
      <c r="G192" s="284">
        <v>30</v>
      </c>
      <c r="H192" s="284">
        <v>91</v>
      </c>
      <c r="I192" s="355">
        <v>91</v>
      </c>
      <c r="J192" s="233">
        <v>30.5</v>
      </c>
      <c r="K192" s="361"/>
      <c r="L192" s="735" t="s">
        <v>117</v>
      </c>
      <c r="M192" s="751">
        <v>22</v>
      </c>
      <c r="N192" s="751">
        <v>5</v>
      </c>
      <c r="O192" s="729"/>
      <c r="P192" s="44"/>
      <c r="Q192" s="14"/>
      <c r="R192" s="14"/>
      <c r="S192" s="14"/>
      <c r="T192" s="14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F192" s="14"/>
      <c r="AG192" s="14"/>
      <c r="AH192" s="14"/>
      <c r="AI192" s="14"/>
      <c r="AJ192" s="14"/>
      <c r="AK192" s="14"/>
      <c r="AL192" s="14"/>
      <c r="AM192" s="14"/>
      <c r="AN192" s="14"/>
      <c r="AO192" s="14"/>
      <c r="AP192" s="14"/>
      <c r="AQ192" s="14"/>
      <c r="AR192" s="14"/>
      <c r="AS192" s="14"/>
      <c r="AT192" s="14"/>
      <c r="AU192" s="14"/>
      <c r="AV192" s="14"/>
      <c r="AW192" s="14"/>
      <c r="AX192" s="14"/>
      <c r="AY192" s="14"/>
      <c r="AZ192" s="14"/>
      <c r="BA192" s="14"/>
      <c r="BB192" s="14"/>
      <c r="BC192" s="14"/>
      <c r="BD192" s="14"/>
      <c r="BE192" s="14"/>
      <c r="BF192" s="14"/>
      <c r="BG192" s="14"/>
      <c r="BH192" s="14"/>
      <c r="BI192" s="14"/>
      <c r="BJ192" s="14"/>
      <c r="BK192" s="14"/>
      <c r="BL192" s="14"/>
      <c r="BM192" s="14"/>
      <c r="BN192" s="14"/>
      <c r="BO192" s="14"/>
      <c r="BP192" s="14"/>
      <c r="BQ192" s="14"/>
      <c r="BR192" s="14"/>
      <c r="BS192" s="14"/>
      <c r="BT192" s="14"/>
      <c r="BU192" s="14"/>
      <c r="BV192" s="14"/>
      <c r="BW192" s="14"/>
      <c r="BX192" s="14"/>
      <c r="BY192" s="14"/>
      <c r="BZ192" s="14"/>
      <c r="CA192" s="14"/>
      <c r="CB192" s="14"/>
      <c r="CC192" s="14"/>
      <c r="CD192" s="14"/>
      <c r="CE192" s="14"/>
      <c r="CF192" s="14"/>
      <c r="CG192" s="14"/>
      <c r="CH192" s="14"/>
      <c r="CI192" s="14"/>
      <c r="CJ192" s="14"/>
      <c r="CK192" s="14"/>
      <c r="CL192" s="14"/>
      <c r="CM192" s="14"/>
      <c r="CN192" s="14"/>
      <c r="CO192" s="14"/>
      <c r="CP192" s="14"/>
      <c r="CQ192" s="14"/>
      <c r="CR192" s="14"/>
      <c r="CS192" s="14"/>
      <c r="CT192" s="14"/>
      <c r="CU192" s="14"/>
      <c r="CV192" s="14"/>
      <c r="CW192" s="14"/>
      <c r="CX192" s="14"/>
      <c r="CY192" s="14"/>
      <c r="CZ192" s="14"/>
      <c r="DA192" s="14"/>
      <c r="DB192" s="14"/>
      <c r="DC192" s="14"/>
      <c r="DD192" s="14"/>
      <c r="DE192" s="14"/>
      <c r="DF192" s="14"/>
      <c r="DG192" s="14"/>
      <c r="DH192" s="14"/>
      <c r="DI192" s="14"/>
      <c r="DJ192" s="14"/>
      <c r="DK192" s="14"/>
      <c r="DL192" s="14"/>
      <c r="DM192" s="14"/>
      <c r="DN192" s="14"/>
      <c r="DO192" s="14"/>
      <c r="DP192" s="14"/>
      <c r="DQ192" s="14"/>
      <c r="DR192" s="14"/>
      <c r="DS192" s="14"/>
      <c r="DT192" s="14"/>
      <c r="DU192" s="14"/>
      <c r="DV192" s="14"/>
      <c r="DW192" s="14"/>
      <c r="DX192" s="14"/>
      <c r="DY192" s="14"/>
      <c r="DZ192" s="14"/>
      <c r="EA192" s="14"/>
      <c r="EB192" s="14"/>
      <c r="EC192" s="14"/>
      <c r="ED192" s="14"/>
      <c r="EE192" s="14"/>
      <c r="EF192" s="14"/>
      <c r="EG192" s="14"/>
      <c r="EH192" s="14"/>
      <c r="EI192" s="14"/>
      <c r="EJ192" s="14"/>
      <c r="EK192" s="14"/>
      <c r="EL192" s="14"/>
      <c r="EM192" s="14"/>
      <c r="EN192" s="14"/>
      <c r="EO192" s="14"/>
      <c r="EP192" s="14"/>
      <c r="EQ192" s="14"/>
      <c r="ER192" s="14"/>
      <c r="ES192" s="14"/>
      <c r="ET192" s="14"/>
      <c r="EU192" s="14"/>
      <c r="EV192" s="14"/>
      <c r="EW192" s="14"/>
      <c r="EX192" s="14"/>
      <c r="EY192" s="14"/>
      <c r="EZ192" s="14"/>
      <c r="FA192" s="14"/>
      <c r="FB192" s="14"/>
      <c r="FC192" s="14"/>
      <c r="FD192" s="14"/>
      <c r="FE192" s="14"/>
      <c r="FF192" s="14"/>
      <c r="FG192" s="14"/>
      <c r="FH192" s="14"/>
      <c r="FI192" s="14"/>
      <c r="FJ192" s="14"/>
      <c r="FK192" s="14"/>
      <c r="FL192" s="14"/>
      <c r="FM192" s="14"/>
      <c r="FN192" s="14"/>
      <c r="FO192" s="14"/>
      <c r="FP192" s="14"/>
      <c r="FQ192" s="14"/>
      <c r="FR192" s="14"/>
      <c r="FS192" s="14"/>
      <c r="FT192" s="14"/>
      <c r="FU192" s="14"/>
      <c r="FV192" s="14"/>
      <c r="FW192" s="14"/>
      <c r="FX192" s="14"/>
      <c r="FY192" s="14"/>
      <c r="FZ192" s="14"/>
      <c r="GA192" s="14"/>
      <c r="GB192" s="14"/>
      <c r="GC192" s="14"/>
      <c r="GD192" s="14"/>
      <c r="GE192" s="14"/>
      <c r="GF192" s="14"/>
      <c r="GG192" s="14"/>
      <c r="GH192" s="14"/>
      <c r="GI192" s="14"/>
      <c r="GJ192" s="14"/>
      <c r="GK192" s="14"/>
      <c r="GL192" s="14"/>
      <c r="GM192" s="14"/>
      <c r="GN192" s="14"/>
      <c r="GO192" s="14"/>
      <c r="GP192" s="14"/>
      <c r="GQ192" s="14"/>
      <c r="GR192" s="14"/>
      <c r="GS192" s="14"/>
      <c r="GT192" s="14"/>
      <c r="GU192" s="14"/>
      <c r="GV192" s="14"/>
      <c r="GW192" s="14"/>
      <c r="GX192" s="14"/>
      <c r="GY192" s="14"/>
      <c r="GZ192" s="14"/>
      <c r="HA192" s="14"/>
      <c r="HB192" s="14"/>
      <c r="HC192" s="14"/>
      <c r="HD192" s="14"/>
      <c r="HE192" s="14"/>
      <c r="HF192" s="14"/>
      <c r="HG192" s="14"/>
      <c r="HH192" s="14"/>
      <c r="HI192" s="14"/>
      <c r="HJ192" s="14"/>
      <c r="HK192" s="14"/>
      <c r="HL192" s="14"/>
      <c r="HM192" s="14"/>
      <c r="HN192" s="14"/>
      <c r="HO192" s="14"/>
      <c r="HP192" s="14"/>
      <c r="HQ192" s="14"/>
      <c r="HR192" s="14"/>
      <c r="HS192" s="14"/>
      <c r="HT192" s="14"/>
      <c r="HU192" s="14"/>
      <c r="HV192" s="14"/>
      <c r="HW192" s="14"/>
      <c r="HX192" s="14"/>
      <c r="HY192" s="14"/>
      <c r="HZ192" s="14"/>
      <c r="IA192" s="14"/>
      <c r="IB192" s="14"/>
      <c r="IC192" s="14"/>
      <c r="ID192" s="14"/>
      <c r="IE192" s="14"/>
      <c r="IF192" s="14"/>
    </row>
    <row r="193" spans="1:240" s="15" customFormat="1" ht="19.5" customHeight="1" x14ac:dyDescent="0.2">
      <c r="A193" s="456"/>
      <c r="B193" s="457"/>
      <c r="C193" s="458"/>
      <c r="D193" s="459"/>
      <c r="E193" s="510"/>
      <c r="F193" s="362" t="s">
        <v>205</v>
      </c>
      <c r="G193" s="284">
        <v>656.8</v>
      </c>
      <c r="H193" s="284">
        <v>850</v>
      </c>
      <c r="I193" s="114">
        <v>850</v>
      </c>
      <c r="J193" s="233"/>
      <c r="K193" s="233"/>
      <c r="L193" s="748"/>
      <c r="M193" s="752"/>
      <c r="N193" s="752"/>
      <c r="O193" s="730"/>
      <c r="P193" s="44"/>
      <c r="Q193" s="14"/>
      <c r="R193" s="14"/>
      <c r="S193" s="14"/>
      <c r="T193" s="14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F193" s="14"/>
      <c r="AG193" s="14"/>
      <c r="AH193" s="14"/>
      <c r="AI193" s="14"/>
      <c r="AJ193" s="14"/>
      <c r="AK193" s="14"/>
      <c r="AL193" s="14"/>
      <c r="AM193" s="14"/>
      <c r="AN193" s="14"/>
      <c r="AO193" s="14"/>
      <c r="AP193" s="14"/>
      <c r="AQ193" s="14"/>
      <c r="AR193" s="14"/>
      <c r="AS193" s="14"/>
      <c r="AT193" s="14"/>
      <c r="AU193" s="14"/>
      <c r="AV193" s="14"/>
      <c r="AW193" s="14"/>
      <c r="AX193" s="14"/>
      <c r="AY193" s="14"/>
      <c r="AZ193" s="14"/>
      <c r="BA193" s="14"/>
      <c r="BB193" s="14"/>
      <c r="BC193" s="14"/>
      <c r="BD193" s="14"/>
      <c r="BE193" s="14"/>
      <c r="BF193" s="14"/>
      <c r="BG193" s="14"/>
      <c r="BH193" s="14"/>
      <c r="BI193" s="14"/>
      <c r="BJ193" s="14"/>
      <c r="BK193" s="14"/>
      <c r="BL193" s="14"/>
      <c r="BM193" s="14"/>
      <c r="BN193" s="14"/>
      <c r="BO193" s="14"/>
      <c r="BP193" s="14"/>
      <c r="BQ193" s="14"/>
      <c r="BR193" s="14"/>
      <c r="BS193" s="14"/>
      <c r="BT193" s="14"/>
      <c r="BU193" s="14"/>
      <c r="BV193" s="14"/>
      <c r="BW193" s="14"/>
      <c r="BX193" s="14"/>
      <c r="BY193" s="14"/>
      <c r="BZ193" s="14"/>
      <c r="CA193" s="14"/>
      <c r="CB193" s="14"/>
      <c r="CC193" s="14"/>
      <c r="CD193" s="14"/>
      <c r="CE193" s="14"/>
      <c r="CF193" s="14"/>
      <c r="CG193" s="14"/>
      <c r="CH193" s="14"/>
      <c r="CI193" s="14"/>
      <c r="CJ193" s="14"/>
      <c r="CK193" s="14"/>
      <c r="CL193" s="14"/>
      <c r="CM193" s="14"/>
      <c r="CN193" s="14"/>
      <c r="CO193" s="14"/>
      <c r="CP193" s="14"/>
      <c r="CQ193" s="14"/>
      <c r="CR193" s="14"/>
      <c r="CS193" s="14"/>
      <c r="CT193" s="14"/>
      <c r="CU193" s="14"/>
      <c r="CV193" s="14"/>
      <c r="CW193" s="14"/>
      <c r="CX193" s="14"/>
      <c r="CY193" s="14"/>
      <c r="CZ193" s="14"/>
      <c r="DA193" s="14"/>
      <c r="DB193" s="14"/>
      <c r="DC193" s="14"/>
      <c r="DD193" s="14"/>
      <c r="DE193" s="14"/>
      <c r="DF193" s="14"/>
      <c r="DG193" s="14"/>
      <c r="DH193" s="14"/>
      <c r="DI193" s="14"/>
      <c r="DJ193" s="14"/>
      <c r="DK193" s="14"/>
      <c r="DL193" s="14"/>
      <c r="DM193" s="14"/>
      <c r="DN193" s="14"/>
      <c r="DO193" s="14"/>
      <c r="DP193" s="14"/>
      <c r="DQ193" s="14"/>
      <c r="DR193" s="14"/>
      <c r="DS193" s="14"/>
      <c r="DT193" s="14"/>
      <c r="DU193" s="14"/>
      <c r="DV193" s="14"/>
      <c r="DW193" s="14"/>
      <c r="DX193" s="14"/>
      <c r="DY193" s="14"/>
      <c r="DZ193" s="14"/>
      <c r="EA193" s="14"/>
      <c r="EB193" s="14"/>
      <c r="EC193" s="14"/>
      <c r="ED193" s="14"/>
      <c r="EE193" s="14"/>
      <c r="EF193" s="14"/>
      <c r="EG193" s="14"/>
      <c r="EH193" s="14"/>
      <c r="EI193" s="14"/>
      <c r="EJ193" s="14"/>
      <c r="EK193" s="14"/>
      <c r="EL193" s="14"/>
      <c r="EM193" s="14"/>
      <c r="EN193" s="14"/>
      <c r="EO193" s="14"/>
      <c r="EP193" s="14"/>
      <c r="EQ193" s="14"/>
      <c r="ER193" s="14"/>
      <c r="ES193" s="14"/>
      <c r="ET193" s="14"/>
      <c r="EU193" s="14"/>
      <c r="EV193" s="14"/>
      <c r="EW193" s="14"/>
      <c r="EX193" s="14"/>
      <c r="EY193" s="14"/>
      <c r="EZ193" s="14"/>
      <c r="FA193" s="14"/>
      <c r="FB193" s="14"/>
      <c r="FC193" s="14"/>
      <c r="FD193" s="14"/>
      <c r="FE193" s="14"/>
      <c r="FF193" s="14"/>
      <c r="FG193" s="14"/>
      <c r="FH193" s="14"/>
      <c r="FI193" s="14"/>
      <c r="FJ193" s="14"/>
      <c r="FK193" s="14"/>
      <c r="FL193" s="14"/>
      <c r="FM193" s="14"/>
      <c r="FN193" s="14"/>
      <c r="FO193" s="14"/>
      <c r="FP193" s="14"/>
      <c r="FQ193" s="14"/>
      <c r="FR193" s="14"/>
      <c r="FS193" s="14"/>
      <c r="FT193" s="14"/>
      <c r="FU193" s="14"/>
      <c r="FV193" s="14"/>
      <c r="FW193" s="14"/>
      <c r="FX193" s="14"/>
      <c r="FY193" s="14"/>
      <c r="FZ193" s="14"/>
      <c r="GA193" s="14"/>
      <c r="GB193" s="14"/>
      <c r="GC193" s="14"/>
      <c r="GD193" s="14"/>
      <c r="GE193" s="14"/>
      <c r="GF193" s="14"/>
      <c r="GG193" s="14"/>
      <c r="GH193" s="14"/>
      <c r="GI193" s="14"/>
      <c r="GJ193" s="14"/>
      <c r="GK193" s="14"/>
      <c r="GL193" s="14"/>
      <c r="GM193" s="14"/>
      <c r="GN193" s="14"/>
      <c r="GO193" s="14"/>
      <c r="GP193" s="14"/>
      <c r="GQ193" s="14"/>
      <c r="GR193" s="14"/>
      <c r="GS193" s="14"/>
      <c r="GT193" s="14"/>
      <c r="GU193" s="14"/>
      <c r="GV193" s="14"/>
      <c r="GW193" s="14"/>
      <c r="GX193" s="14"/>
      <c r="GY193" s="14"/>
      <c r="GZ193" s="14"/>
      <c r="HA193" s="14"/>
      <c r="HB193" s="14"/>
      <c r="HC193" s="14"/>
      <c r="HD193" s="14"/>
      <c r="HE193" s="14"/>
      <c r="HF193" s="14"/>
      <c r="HG193" s="14"/>
      <c r="HH193" s="14"/>
      <c r="HI193" s="14"/>
      <c r="HJ193" s="14"/>
      <c r="HK193" s="14"/>
      <c r="HL193" s="14"/>
      <c r="HM193" s="14"/>
      <c r="HN193" s="14"/>
      <c r="HO193" s="14"/>
      <c r="HP193" s="14"/>
      <c r="HQ193" s="14"/>
      <c r="HR193" s="14"/>
      <c r="HS193" s="14"/>
      <c r="HT193" s="14"/>
      <c r="HU193" s="14"/>
      <c r="HV193" s="14"/>
      <c r="HW193" s="14"/>
      <c r="HX193" s="14"/>
      <c r="HY193" s="14"/>
      <c r="HZ193" s="14"/>
      <c r="IA193" s="14"/>
      <c r="IB193" s="14"/>
      <c r="IC193" s="14"/>
      <c r="ID193" s="14"/>
      <c r="IE193" s="14"/>
      <c r="IF193" s="14"/>
    </row>
    <row r="194" spans="1:240" s="15" customFormat="1" ht="22.5" customHeight="1" x14ac:dyDescent="0.2">
      <c r="A194" s="456"/>
      <c r="B194" s="457"/>
      <c r="C194" s="458"/>
      <c r="D194" s="459"/>
      <c r="E194" s="510"/>
      <c r="F194" s="190" t="s">
        <v>52</v>
      </c>
      <c r="G194" s="284">
        <v>62.5</v>
      </c>
      <c r="H194" s="284">
        <v>64.599999999999994</v>
      </c>
      <c r="I194" s="114">
        <v>64.599999999999994</v>
      </c>
      <c r="J194" s="363">
        <v>100.5</v>
      </c>
      <c r="K194" s="364"/>
      <c r="L194" s="748"/>
      <c r="M194" s="752"/>
      <c r="N194" s="752"/>
      <c r="O194" s="730"/>
      <c r="P194" s="44"/>
      <c r="Q194" s="14"/>
      <c r="R194" s="14"/>
      <c r="S194" s="14"/>
      <c r="T194" s="14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F194" s="14"/>
      <c r="AG194" s="14"/>
      <c r="AH194" s="14"/>
      <c r="AI194" s="14"/>
      <c r="AJ194" s="14"/>
      <c r="AK194" s="14"/>
      <c r="AL194" s="14"/>
      <c r="AM194" s="14"/>
      <c r="AN194" s="14"/>
      <c r="AO194" s="14"/>
      <c r="AP194" s="14"/>
      <c r="AQ194" s="14"/>
      <c r="AR194" s="14"/>
      <c r="AS194" s="14"/>
      <c r="AT194" s="14"/>
      <c r="AU194" s="14"/>
      <c r="AV194" s="14"/>
      <c r="AW194" s="14"/>
      <c r="AX194" s="14"/>
      <c r="AY194" s="14"/>
      <c r="AZ194" s="14"/>
      <c r="BA194" s="14"/>
      <c r="BB194" s="14"/>
      <c r="BC194" s="14"/>
      <c r="BD194" s="14"/>
      <c r="BE194" s="14"/>
      <c r="BF194" s="14"/>
      <c r="BG194" s="14"/>
      <c r="BH194" s="14"/>
      <c r="BI194" s="14"/>
      <c r="BJ194" s="14"/>
      <c r="BK194" s="14"/>
      <c r="BL194" s="14"/>
      <c r="BM194" s="14"/>
      <c r="BN194" s="14"/>
      <c r="BO194" s="14"/>
      <c r="BP194" s="14"/>
      <c r="BQ194" s="14"/>
      <c r="BR194" s="14"/>
      <c r="BS194" s="14"/>
      <c r="BT194" s="14"/>
      <c r="BU194" s="14"/>
      <c r="BV194" s="14"/>
      <c r="BW194" s="14"/>
      <c r="BX194" s="14"/>
      <c r="BY194" s="14"/>
      <c r="BZ194" s="14"/>
      <c r="CA194" s="14"/>
      <c r="CB194" s="14"/>
      <c r="CC194" s="14"/>
      <c r="CD194" s="14"/>
      <c r="CE194" s="14"/>
      <c r="CF194" s="14"/>
      <c r="CG194" s="14"/>
      <c r="CH194" s="14"/>
      <c r="CI194" s="14"/>
      <c r="CJ194" s="14"/>
      <c r="CK194" s="14"/>
      <c r="CL194" s="14"/>
      <c r="CM194" s="14"/>
      <c r="CN194" s="14"/>
      <c r="CO194" s="14"/>
      <c r="CP194" s="14"/>
      <c r="CQ194" s="14"/>
      <c r="CR194" s="14"/>
      <c r="CS194" s="14"/>
      <c r="CT194" s="14"/>
      <c r="CU194" s="14"/>
      <c r="CV194" s="14"/>
      <c r="CW194" s="14"/>
      <c r="CX194" s="14"/>
      <c r="CY194" s="14"/>
      <c r="CZ194" s="14"/>
      <c r="DA194" s="14"/>
      <c r="DB194" s="14"/>
      <c r="DC194" s="14"/>
      <c r="DD194" s="14"/>
      <c r="DE194" s="14"/>
      <c r="DF194" s="14"/>
      <c r="DG194" s="14"/>
      <c r="DH194" s="14"/>
      <c r="DI194" s="14"/>
      <c r="DJ194" s="14"/>
      <c r="DK194" s="14"/>
      <c r="DL194" s="14"/>
      <c r="DM194" s="14"/>
      <c r="DN194" s="14"/>
      <c r="DO194" s="14"/>
      <c r="DP194" s="14"/>
      <c r="DQ194" s="14"/>
      <c r="DR194" s="14"/>
      <c r="DS194" s="14"/>
      <c r="DT194" s="14"/>
      <c r="DU194" s="14"/>
      <c r="DV194" s="14"/>
      <c r="DW194" s="14"/>
      <c r="DX194" s="14"/>
      <c r="DY194" s="14"/>
      <c r="DZ194" s="14"/>
      <c r="EA194" s="14"/>
      <c r="EB194" s="14"/>
      <c r="EC194" s="14"/>
      <c r="ED194" s="14"/>
      <c r="EE194" s="14"/>
      <c r="EF194" s="14"/>
      <c r="EG194" s="14"/>
      <c r="EH194" s="14"/>
      <c r="EI194" s="14"/>
      <c r="EJ194" s="14"/>
      <c r="EK194" s="14"/>
      <c r="EL194" s="14"/>
      <c r="EM194" s="14"/>
      <c r="EN194" s="14"/>
      <c r="EO194" s="14"/>
      <c r="EP194" s="14"/>
      <c r="EQ194" s="14"/>
      <c r="ER194" s="14"/>
      <c r="ES194" s="14"/>
      <c r="ET194" s="14"/>
      <c r="EU194" s="14"/>
      <c r="EV194" s="14"/>
      <c r="EW194" s="14"/>
      <c r="EX194" s="14"/>
      <c r="EY194" s="14"/>
      <c r="EZ194" s="14"/>
      <c r="FA194" s="14"/>
      <c r="FB194" s="14"/>
      <c r="FC194" s="14"/>
      <c r="FD194" s="14"/>
      <c r="FE194" s="14"/>
      <c r="FF194" s="14"/>
      <c r="FG194" s="14"/>
      <c r="FH194" s="14"/>
      <c r="FI194" s="14"/>
      <c r="FJ194" s="14"/>
      <c r="FK194" s="14"/>
      <c r="FL194" s="14"/>
      <c r="FM194" s="14"/>
      <c r="FN194" s="14"/>
      <c r="FO194" s="14"/>
      <c r="FP194" s="14"/>
      <c r="FQ194" s="14"/>
      <c r="FR194" s="14"/>
      <c r="FS194" s="14"/>
      <c r="FT194" s="14"/>
      <c r="FU194" s="14"/>
      <c r="FV194" s="14"/>
      <c r="FW194" s="14"/>
      <c r="FX194" s="14"/>
      <c r="FY194" s="14"/>
      <c r="FZ194" s="14"/>
      <c r="GA194" s="14"/>
      <c r="GB194" s="14"/>
      <c r="GC194" s="14"/>
      <c r="GD194" s="14"/>
      <c r="GE194" s="14"/>
      <c r="GF194" s="14"/>
      <c r="GG194" s="14"/>
      <c r="GH194" s="14"/>
      <c r="GI194" s="14"/>
      <c r="GJ194" s="14"/>
      <c r="GK194" s="14"/>
      <c r="GL194" s="14"/>
      <c r="GM194" s="14"/>
      <c r="GN194" s="14"/>
      <c r="GO194" s="14"/>
      <c r="GP194" s="14"/>
      <c r="GQ194" s="14"/>
      <c r="GR194" s="14"/>
      <c r="GS194" s="14"/>
      <c r="GT194" s="14"/>
      <c r="GU194" s="14"/>
      <c r="GV194" s="14"/>
      <c r="GW194" s="14"/>
      <c r="GX194" s="14"/>
      <c r="GY194" s="14"/>
      <c r="GZ194" s="14"/>
      <c r="HA194" s="14"/>
      <c r="HB194" s="14"/>
      <c r="HC194" s="14"/>
      <c r="HD194" s="14"/>
      <c r="HE194" s="14"/>
      <c r="HF194" s="14"/>
      <c r="HG194" s="14"/>
      <c r="HH194" s="14"/>
      <c r="HI194" s="14"/>
      <c r="HJ194" s="14"/>
      <c r="HK194" s="14"/>
      <c r="HL194" s="14"/>
      <c r="HM194" s="14"/>
      <c r="HN194" s="14"/>
      <c r="HO194" s="14"/>
      <c r="HP194" s="14"/>
      <c r="HQ194" s="14"/>
      <c r="HR194" s="14"/>
      <c r="HS194" s="14"/>
      <c r="HT194" s="14"/>
      <c r="HU194" s="14"/>
      <c r="HV194" s="14"/>
      <c r="HW194" s="14"/>
      <c r="HX194" s="14"/>
      <c r="HY194" s="14"/>
      <c r="HZ194" s="14"/>
      <c r="IA194" s="14"/>
      <c r="IB194" s="14"/>
      <c r="IC194" s="14"/>
      <c r="ID194" s="14"/>
      <c r="IE194" s="14"/>
      <c r="IF194" s="14"/>
    </row>
    <row r="195" spans="1:240" s="15" customFormat="1" ht="17.25" customHeight="1" x14ac:dyDescent="0.2">
      <c r="A195" s="456"/>
      <c r="B195" s="457"/>
      <c r="C195" s="458"/>
      <c r="D195" s="459"/>
      <c r="E195" s="510"/>
      <c r="F195" s="190" t="s">
        <v>52</v>
      </c>
      <c r="G195" s="284">
        <v>180</v>
      </c>
      <c r="H195" s="284"/>
      <c r="I195" s="114"/>
      <c r="J195" s="363"/>
      <c r="K195" s="364"/>
      <c r="L195" s="736"/>
      <c r="M195" s="753"/>
      <c r="N195" s="753"/>
      <c r="O195" s="731"/>
      <c r="P195" s="44"/>
      <c r="Q195" s="14"/>
      <c r="R195" s="14"/>
      <c r="S195" s="14"/>
      <c r="T195" s="14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F195" s="14"/>
      <c r="AG195" s="14"/>
      <c r="AH195" s="14"/>
      <c r="AI195" s="14"/>
      <c r="AJ195" s="14"/>
      <c r="AK195" s="14"/>
      <c r="AL195" s="14"/>
      <c r="AM195" s="14"/>
      <c r="AN195" s="14"/>
      <c r="AO195" s="14"/>
      <c r="AP195" s="14"/>
      <c r="AQ195" s="14"/>
      <c r="AR195" s="14"/>
      <c r="AS195" s="14"/>
      <c r="AT195" s="14"/>
      <c r="AU195" s="14"/>
      <c r="AV195" s="14"/>
      <c r="AW195" s="14"/>
      <c r="AX195" s="14"/>
      <c r="AY195" s="14"/>
      <c r="AZ195" s="14"/>
      <c r="BA195" s="14"/>
      <c r="BB195" s="14"/>
      <c r="BC195" s="14"/>
      <c r="BD195" s="14"/>
      <c r="BE195" s="14"/>
      <c r="BF195" s="14"/>
      <c r="BG195" s="14"/>
      <c r="BH195" s="14"/>
      <c r="BI195" s="14"/>
      <c r="BJ195" s="14"/>
      <c r="BK195" s="14"/>
      <c r="BL195" s="14"/>
      <c r="BM195" s="14"/>
      <c r="BN195" s="14"/>
      <c r="BO195" s="14"/>
      <c r="BP195" s="14"/>
      <c r="BQ195" s="14"/>
      <c r="BR195" s="14"/>
      <c r="BS195" s="14"/>
      <c r="BT195" s="14"/>
      <c r="BU195" s="14"/>
      <c r="BV195" s="14"/>
      <c r="BW195" s="14"/>
      <c r="BX195" s="14"/>
      <c r="BY195" s="14"/>
      <c r="BZ195" s="14"/>
      <c r="CA195" s="14"/>
      <c r="CB195" s="14"/>
      <c r="CC195" s="14"/>
      <c r="CD195" s="14"/>
      <c r="CE195" s="14"/>
      <c r="CF195" s="14"/>
      <c r="CG195" s="14"/>
      <c r="CH195" s="14"/>
      <c r="CI195" s="14"/>
      <c r="CJ195" s="14"/>
      <c r="CK195" s="14"/>
      <c r="CL195" s="14"/>
      <c r="CM195" s="14"/>
      <c r="CN195" s="14"/>
      <c r="CO195" s="14"/>
      <c r="CP195" s="14"/>
      <c r="CQ195" s="14"/>
      <c r="CR195" s="14"/>
      <c r="CS195" s="14"/>
      <c r="CT195" s="14"/>
      <c r="CU195" s="14"/>
      <c r="CV195" s="14"/>
      <c r="CW195" s="14"/>
      <c r="CX195" s="14"/>
      <c r="CY195" s="14"/>
      <c r="CZ195" s="14"/>
      <c r="DA195" s="14"/>
      <c r="DB195" s="14"/>
      <c r="DC195" s="14"/>
      <c r="DD195" s="14"/>
      <c r="DE195" s="14"/>
      <c r="DF195" s="14"/>
      <c r="DG195" s="14"/>
      <c r="DH195" s="14"/>
      <c r="DI195" s="14"/>
      <c r="DJ195" s="14"/>
      <c r="DK195" s="14"/>
      <c r="DL195" s="14"/>
      <c r="DM195" s="14"/>
      <c r="DN195" s="14"/>
      <c r="DO195" s="14"/>
      <c r="DP195" s="14"/>
      <c r="DQ195" s="14"/>
      <c r="DR195" s="14"/>
      <c r="DS195" s="14"/>
      <c r="DT195" s="14"/>
      <c r="DU195" s="14"/>
      <c r="DV195" s="14"/>
      <c r="DW195" s="14"/>
      <c r="DX195" s="14"/>
      <c r="DY195" s="14"/>
      <c r="DZ195" s="14"/>
      <c r="EA195" s="14"/>
      <c r="EB195" s="14"/>
      <c r="EC195" s="14"/>
      <c r="ED195" s="14"/>
      <c r="EE195" s="14"/>
      <c r="EF195" s="14"/>
      <c r="EG195" s="14"/>
      <c r="EH195" s="14"/>
      <c r="EI195" s="14"/>
      <c r="EJ195" s="14"/>
      <c r="EK195" s="14"/>
      <c r="EL195" s="14"/>
      <c r="EM195" s="14"/>
      <c r="EN195" s="14"/>
      <c r="EO195" s="14"/>
      <c r="EP195" s="14"/>
      <c r="EQ195" s="14"/>
      <c r="ER195" s="14"/>
      <c r="ES195" s="14"/>
      <c r="ET195" s="14"/>
      <c r="EU195" s="14"/>
      <c r="EV195" s="14"/>
      <c r="EW195" s="14"/>
      <c r="EX195" s="14"/>
      <c r="EY195" s="14"/>
      <c r="EZ195" s="14"/>
      <c r="FA195" s="14"/>
      <c r="FB195" s="14"/>
      <c r="FC195" s="14"/>
      <c r="FD195" s="14"/>
      <c r="FE195" s="14"/>
      <c r="FF195" s="14"/>
      <c r="FG195" s="14"/>
      <c r="FH195" s="14"/>
      <c r="FI195" s="14"/>
      <c r="FJ195" s="14"/>
      <c r="FK195" s="14"/>
      <c r="FL195" s="14"/>
      <c r="FM195" s="14"/>
      <c r="FN195" s="14"/>
      <c r="FO195" s="14"/>
      <c r="FP195" s="14"/>
      <c r="FQ195" s="14"/>
      <c r="FR195" s="14"/>
      <c r="FS195" s="14"/>
      <c r="FT195" s="14"/>
      <c r="FU195" s="14"/>
      <c r="FV195" s="14"/>
      <c r="FW195" s="14"/>
      <c r="FX195" s="14"/>
      <c r="FY195" s="14"/>
      <c r="FZ195" s="14"/>
      <c r="GA195" s="14"/>
      <c r="GB195" s="14"/>
      <c r="GC195" s="14"/>
      <c r="GD195" s="14"/>
      <c r="GE195" s="14"/>
      <c r="GF195" s="14"/>
      <c r="GG195" s="14"/>
      <c r="GH195" s="14"/>
      <c r="GI195" s="14"/>
      <c r="GJ195" s="14"/>
      <c r="GK195" s="14"/>
      <c r="GL195" s="14"/>
      <c r="GM195" s="14"/>
      <c r="GN195" s="14"/>
      <c r="GO195" s="14"/>
      <c r="GP195" s="14"/>
      <c r="GQ195" s="14"/>
      <c r="GR195" s="14"/>
      <c r="GS195" s="14"/>
      <c r="GT195" s="14"/>
      <c r="GU195" s="14"/>
      <c r="GV195" s="14"/>
      <c r="GW195" s="14"/>
      <c r="GX195" s="14"/>
      <c r="GY195" s="14"/>
      <c r="GZ195" s="14"/>
      <c r="HA195" s="14"/>
      <c r="HB195" s="14"/>
      <c r="HC195" s="14"/>
      <c r="HD195" s="14"/>
      <c r="HE195" s="14"/>
      <c r="HF195" s="14"/>
      <c r="HG195" s="14"/>
      <c r="HH195" s="14"/>
      <c r="HI195" s="14"/>
      <c r="HJ195" s="14"/>
      <c r="HK195" s="14"/>
      <c r="HL195" s="14"/>
      <c r="HM195" s="14"/>
      <c r="HN195" s="14"/>
      <c r="HO195" s="14"/>
      <c r="HP195" s="14"/>
      <c r="HQ195" s="14"/>
      <c r="HR195" s="14"/>
      <c r="HS195" s="14"/>
      <c r="HT195" s="14"/>
      <c r="HU195" s="14"/>
      <c r="HV195" s="14"/>
      <c r="HW195" s="14"/>
      <c r="HX195" s="14"/>
      <c r="HY195" s="14"/>
      <c r="HZ195" s="14"/>
      <c r="IA195" s="14"/>
      <c r="IB195" s="14"/>
      <c r="IC195" s="14"/>
      <c r="ID195" s="14"/>
      <c r="IE195" s="14"/>
      <c r="IF195" s="14"/>
    </row>
    <row r="196" spans="1:240" s="15" customFormat="1" ht="17.25" customHeight="1" x14ac:dyDescent="0.2">
      <c r="A196" s="456"/>
      <c r="B196" s="457"/>
      <c r="C196" s="458"/>
      <c r="D196" s="459"/>
      <c r="E196" s="510"/>
      <c r="F196" s="356" t="s">
        <v>43</v>
      </c>
      <c r="G196" s="217">
        <f t="shared" ref="G196:K196" si="51">SUM(G192:G195)</f>
        <v>929.3</v>
      </c>
      <c r="H196" s="217">
        <f t="shared" si="51"/>
        <v>1005.6</v>
      </c>
      <c r="I196" s="217">
        <f t="shared" si="51"/>
        <v>1005.6</v>
      </c>
      <c r="J196" s="217">
        <f t="shared" si="51"/>
        <v>131</v>
      </c>
      <c r="K196" s="217">
        <f t="shared" si="51"/>
        <v>0</v>
      </c>
      <c r="L196" s="521"/>
      <c r="M196" s="522"/>
      <c r="N196" s="522"/>
      <c r="O196" s="523"/>
      <c r="P196" s="44"/>
      <c r="Q196" s="14"/>
      <c r="R196" s="14"/>
      <c r="S196" s="14"/>
      <c r="T196" s="14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F196" s="14"/>
      <c r="AG196" s="14"/>
      <c r="AH196" s="14"/>
      <c r="AI196" s="14"/>
      <c r="AJ196" s="14"/>
      <c r="AK196" s="14"/>
      <c r="AL196" s="14"/>
      <c r="AM196" s="14"/>
      <c r="AN196" s="14"/>
      <c r="AO196" s="14"/>
      <c r="AP196" s="14"/>
      <c r="AQ196" s="14"/>
      <c r="AR196" s="14"/>
      <c r="AS196" s="14"/>
      <c r="AT196" s="14"/>
      <c r="AU196" s="14"/>
      <c r="AV196" s="14"/>
      <c r="AW196" s="14"/>
      <c r="AX196" s="14"/>
      <c r="AY196" s="14"/>
      <c r="AZ196" s="14"/>
      <c r="BA196" s="14"/>
      <c r="BB196" s="14"/>
      <c r="BC196" s="14"/>
      <c r="BD196" s="14"/>
      <c r="BE196" s="14"/>
      <c r="BF196" s="14"/>
      <c r="BG196" s="14"/>
      <c r="BH196" s="14"/>
      <c r="BI196" s="14"/>
      <c r="BJ196" s="14"/>
      <c r="BK196" s="14"/>
      <c r="BL196" s="14"/>
      <c r="BM196" s="14"/>
      <c r="BN196" s="14"/>
      <c r="BO196" s="14"/>
      <c r="BP196" s="14"/>
      <c r="BQ196" s="14"/>
      <c r="BR196" s="14"/>
      <c r="BS196" s="14"/>
      <c r="BT196" s="14"/>
      <c r="BU196" s="14"/>
      <c r="BV196" s="14"/>
      <c r="BW196" s="14"/>
      <c r="BX196" s="14"/>
      <c r="BY196" s="14"/>
      <c r="BZ196" s="14"/>
      <c r="CA196" s="14"/>
      <c r="CB196" s="14"/>
      <c r="CC196" s="14"/>
      <c r="CD196" s="14"/>
      <c r="CE196" s="14"/>
      <c r="CF196" s="14"/>
      <c r="CG196" s="14"/>
      <c r="CH196" s="14"/>
      <c r="CI196" s="14"/>
      <c r="CJ196" s="14"/>
      <c r="CK196" s="14"/>
      <c r="CL196" s="14"/>
      <c r="CM196" s="14"/>
      <c r="CN196" s="14"/>
      <c r="CO196" s="14"/>
      <c r="CP196" s="14"/>
      <c r="CQ196" s="14"/>
      <c r="CR196" s="14"/>
      <c r="CS196" s="14"/>
      <c r="CT196" s="14"/>
      <c r="CU196" s="14"/>
      <c r="CV196" s="14"/>
      <c r="CW196" s="14"/>
      <c r="CX196" s="14"/>
      <c r="CY196" s="14"/>
      <c r="CZ196" s="14"/>
      <c r="DA196" s="14"/>
      <c r="DB196" s="14"/>
      <c r="DC196" s="14"/>
      <c r="DD196" s="14"/>
      <c r="DE196" s="14"/>
      <c r="DF196" s="14"/>
      <c r="DG196" s="14"/>
      <c r="DH196" s="14"/>
      <c r="DI196" s="14"/>
      <c r="DJ196" s="14"/>
      <c r="DK196" s="14"/>
      <c r="DL196" s="14"/>
      <c r="DM196" s="14"/>
      <c r="DN196" s="14"/>
      <c r="DO196" s="14"/>
      <c r="DP196" s="14"/>
      <c r="DQ196" s="14"/>
      <c r="DR196" s="14"/>
      <c r="DS196" s="14"/>
      <c r="DT196" s="14"/>
      <c r="DU196" s="14"/>
      <c r="DV196" s="14"/>
      <c r="DW196" s="14"/>
      <c r="DX196" s="14"/>
      <c r="DY196" s="14"/>
      <c r="DZ196" s="14"/>
      <c r="EA196" s="14"/>
      <c r="EB196" s="14"/>
      <c r="EC196" s="14"/>
      <c r="ED196" s="14"/>
      <c r="EE196" s="14"/>
      <c r="EF196" s="14"/>
      <c r="EG196" s="14"/>
      <c r="EH196" s="14"/>
      <c r="EI196" s="14"/>
      <c r="EJ196" s="14"/>
      <c r="EK196" s="14"/>
      <c r="EL196" s="14"/>
      <c r="EM196" s="14"/>
      <c r="EN196" s="14"/>
      <c r="EO196" s="14"/>
      <c r="EP196" s="14"/>
      <c r="EQ196" s="14"/>
      <c r="ER196" s="14"/>
      <c r="ES196" s="14"/>
      <c r="ET196" s="14"/>
      <c r="EU196" s="14"/>
      <c r="EV196" s="14"/>
      <c r="EW196" s="14"/>
      <c r="EX196" s="14"/>
      <c r="EY196" s="14"/>
      <c r="EZ196" s="14"/>
      <c r="FA196" s="14"/>
      <c r="FB196" s="14"/>
      <c r="FC196" s="14"/>
      <c r="FD196" s="14"/>
      <c r="FE196" s="14"/>
      <c r="FF196" s="14"/>
      <c r="FG196" s="14"/>
      <c r="FH196" s="14"/>
      <c r="FI196" s="14"/>
      <c r="FJ196" s="14"/>
      <c r="FK196" s="14"/>
      <c r="FL196" s="14"/>
      <c r="FM196" s="14"/>
      <c r="FN196" s="14"/>
      <c r="FO196" s="14"/>
      <c r="FP196" s="14"/>
      <c r="FQ196" s="14"/>
      <c r="FR196" s="14"/>
      <c r="FS196" s="14"/>
      <c r="FT196" s="14"/>
      <c r="FU196" s="14"/>
      <c r="FV196" s="14"/>
      <c r="FW196" s="14"/>
      <c r="FX196" s="14"/>
      <c r="FY196" s="14"/>
      <c r="FZ196" s="14"/>
      <c r="GA196" s="14"/>
      <c r="GB196" s="14"/>
      <c r="GC196" s="14"/>
      <c r="GD196" s="14"/>
      <c r="GE196" s="14"/>
      <c r="GF196" s="14"/>
      <c r="GG196" s="14"/>
      <c r="GH196" s="14"/>
      <c r="GI196" s="14"/>
      <c r="GJ196" s="14"/>
      <c r="GK196" s="14"/>
      <c r="GL196" s="14"/>
      <c r="GM196" s="14"/>
      <c r="GN196" s="14"/>
      <c r="GO196" s="14"/>
      <c r="GP196" s="14"/>
      <c r="GQ196" s="14"/>
      <c r="GR196" s="14"/>
      <c r="GS196" s="14"/>
      <c r="GT196" s="14"/>
      <c r="GU196" s="14"/>
      <c r="GV196" s="14"/>
      <c r="GW196" s="14"/>
      <c r="GX196" s="14"/>
      <c r="GY196" s="14"/>
      <c r="GZ196" s="14"/>
      <c r="HA196" s="14"/>
      <c r="HB196" s="14"/>
      <c r="HC196" s="14"/>
      <c r="HD196" s="14"/>
      <c r="HE196" s="14"/>
      <c r="HF196" s="14"/>
      <c r="HG196" s="14"/>
      <c r="HH196" s="14"/>
      <c r="HI196" s="14"/>
      <c r="HJ196" s="14"/>
      <c r="HK196" s="14"/>
      <c r="HL196" s="14"/>
      <c r="HM196" s="14"/>
      <c r="HN196" s="14"/>
      <c r="HO196" s="14"/>
      <c r="HP196" s="14"/>
      <c r="HQ196" s="14"/>
      <c r="HR196" s="14"/>
      <c r="HS196" s="14"/>
      <c r="HT196" s="14"/>
      <c r="HU196" s="14"/>
      <c r="HV196" s="14"/>
      <c r="HW196" s="14"/>
      <c r="HX196" s="14"/>
      <c r="HY196" s="14"/>
      <c r="HZ196" s="14"/>
      <c r="IA196" s="14"/>
      <c r="IB196" s="14"/>
      <c r="IC196" s="14"/>
      <c r="ID196" s="14"/>
      <c r="IE196" s="14"/>
      <c r="IF196" s="14"/>
    </row>
    <row r="197" spans="1:240" s="15" customFormat="1" ht="42" customHeight="1" x14ac:dyDescent="0.2">
      <c r="A197" s="754" t="s">
        <v>10</v>
      </c>
      <c r="B197" s="520" t="s">
        <v>8</v>
      </c>
      <c r="C197" s="572" t="s">
        <v>10</v>
      </c>
      <c r="D197" s="459" t="s">
        <v>86</v>
      </c>
      <c r="E197" s="510" t="s">
        <v>22</v>
      </c>
      <c r="F197" s="365" t="s">
        <v>193</v>
      </c>
      <c r="G197" s="366">
        <v>2</v>
      </c>
      <c r="H197" s="366">
        <v>1.5</v>
      </c>
      <c r="I197" s="367">
        <v>1.5</v>
      </c>
      <c r="J197" s="368">
        <v>1</v>
      </c>
      <c r="K197" s="368">
        <v>0.9</v>
      </c>
      <c r="L197" s="416" t="s">
        <v>116</v>
      </c>
      <c r="M197" s="417">
        <v>100</v>
      </c>
      <c r="N197" s="417">
        <v>100</v>
      </c>
      <c r="O197" s="418">
        <v>100</v>
      </c>
      <c r="P197" s="44"/>
      <c r="Q197" s="14"/>
      <c r="R197" s="14"/>
      <c r="S197" s="14"/>
      <c r="T197" s="14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F197" s="14"/>
      <c r="AG197" s="14"/>
      <c r="AH197" s="14"/>
      <c r="AI197" s="14"/>
      <c r="AJ197" s="14"/>
      <c r="AK197" s="14"/>
      <c r="AL197" s="14"/>
      <c r="AM197" s="14"/>
      <c r="AN197" s="14"/>
      <c r="AO197" s="14"/>
      <c r="AP197" s="14"/>
      <c r="AQ197" s="14"/>
      <c r="AR197" s="14"/>
      <c r="AS197" s="14"/>
      <c r="AT197" s="14"/>
      <c r="AU197" s="14"/>
      <c r="AV197" s="14"/>
      <c r="AW197" s="14"/>
      <c r="AX197" s="14"/>
      <c r="AY197" s="14"/>
      <c r="AZ197" s="14"/>
      <c r="BA197" s="14"/>
      <c r="BB197" s="14"/>
      <c r="BC197" s="14"/>
      <c r="BD197" s="14"/>
      <c r="BE197" s="14"/>
      <c r="BF197" s="14"/>
      <c r="BG197" s="14"/>
      <c r="BH197" s="14"/>
      <c r="BI197" s="14"/>
      <c r="BJ197" s="14"/>
      <c r="BK197" s="14"/>
      <c r="BL197" s="14"/>
      <c r="BM197" s="14"/>
      <c r="BN197" s="14"/>
      <c r="BO197" s="14"/>
      <c r="BP197" s="14"/>
      <c r="BQ197" s="14"/>
      <c r="BR197" s="14"/>
      <c r="BS197" s="14"/>
      <c r="BT197" s="14"/>
      <c r="BU197" s="14"/>
      <c r="BV197" s="14"/>
      <c r="BW197" s="14"/>
      <c r="BX197" s="14"/>
      <c r="BY197" s="14"/>
      <c r="BZ197" s="14"/>
      <c r="CA197" s="14"/>
      <c r="CB197" s="14"/>
      <c r="CC197" s="14"/>
      <c r="CD197" s="14"/>
      <c r="CE197" s="14"/>
      <c r="CF197" s="14"/>
      <c r="CG197" s="14"/>
      <c r="CH197" s="14"/>
      <c r="CI197" s="14"/>
      <c r="CJ197" s="14"/>
      <c r="CK197" s="14"/>
      <c r="CL197" s="14"/>
      <c r="CM197" s="14"/>
      <c r="CN197" s="14"/>
      <c r="CO197" s="14"/>
      <c r="CP197" s="14"/>
      <c r="CQ197" s="14"/>
      <c r="CR197" s="14"/>
      <c r="CS197" s="14"/>
      <c r="CT197" s="14"/>
      <c r="CU197" s="14"/>
      <c r="CV197" s="14"/>
      <c r="CW197" s="14"/>
      <c r="CX197" s="14"/>
      <c r="CY197" s="14"/>
      <c r="CZ197" s="14"/>
      <c r="DA197" s="14"/>
      <c r="DB197" s="14"/>
      <c r="DC197" s="14"/>
      <c r="DD197" s="14"/>
      <c r="DE197" s="14"/>
      <c r="DF197" s="14"/>
      <c r="DG197" s="14"/>
      <c r="DH197" s="14"/>
      <c r="DI197" s="14"/>
      <c r="DJ197" s="14"/>
      <c r="DK197" s="14"/>
      <c r="DL197" s="14"/>
      <c r="DM197" s="14"/>
      <c r="DN197" s="14"/>
      <c r="DO197" s="14"/>
      <c r="DP197" s="14"/>
      <c r="DQ197" s="14"/>
      <c r="DR197" s="14"/>
      <c r="DS197" s="14"/>
      <c r="DT197" s="14"/>
      <c r="DU197" s="14"/>
      <c r="DV197" s="14"/>
      <c r="DW197" s="14"/>
      <c r="DX197" s="14"/>
      <c r="DY197" s="14"/>
      <c r="DZ197" s="14"/>
      <c r="EA197" s="14"/>
      <c r="EB197" s="14"/>
      <c r="EC197" s="14"/>
      <c r="ED197" s="14"/>
      <c r="EE197" s="14"/>
      <c r="EF197" s="14"/>
      <c r="EG197" s="14"/>
      <c r="EH197" s="14"/>
      <c r="EI197" s="14"/>
      <c r="EJ197" s="14"/>
      <c r="EK197" s="14"/>
      <c r="EL197" s="14"/>
      <c r="EM197" s="14"/>
      <c r="EN197" s="14"/>
      <c r="EO197" s="14"/>
      <c r="EP197" s="14"/>
      <c r="EQ197" s="14"/>
      <c r="ER197" s="14"/>
      <c r="ES197" s="14"/>
      <c r="ET197" s="14"/>
      <c r="EU197" s="14"/>
      <c r="EV197" s="14"/>
      <c r="EW197" s="14"/>
      <c r="EX197" s="14"/>
      <c r="EY197" s="14"/>
      <c r="EZ197" s="14"/>
      <c r="FA197" s="14"/>
      <c r="FB197" s="14"/>
      <c r="FC197" s="14"/>
      <c r="FD197" s="14"/>
      <c r="FE197" s="14"/>
      <c r="FF197" s="14"/>
      <c r="FG197" s="14"/>
      <c r="FH197" s="14"/>
      <c r="FI197" s="14"/>
      <c r="FJ197" s="14"/>
      <c r="FK197" s="14"/>
      <c r="FL197" s="14"/>
      <c r="FM197" s="14"/>
      <c r="FN197" s="14"/>
      <c r="FO197" s="14"/>
      <c r="FP197" s="14"/>
      <c r="FQ197" s="14"/>
      <c r="FR197" s="14"/>
      <c r="FS197" s="14"/>
      <c r="FT197" s="14"/>
      <c r="FU197" s="14"/>
      <c r="FV197" s="14"/>
      <c r="FW197" s="14"/>
      <c r="FX197" s="14"/>
      <c r="FY197" s="14"/>
      <c r="FZ197" s="14"/>
      <c r="GA197" s="14"/>
      <c r="GB197" s="14"/>
      <c r="GC197" s="14"/>
      <c r="GD197" s="14"/>
      <c r="GE197" s="14"/>
      <c r="GF197" s="14"/>
      <c r="GG197" s="14"/>
      <c r="GH197" s="14"/>
      <c r="GI197" s="14"/>
      <c r="GJ197" s="14"/>
      <c r="GK197" s="14"/>
      <c r="GL197" s="14"/>
      <c r="GM197" s="14"/>
      <c r="GN197" s="14"/>
      <c r="GO197" s="14"/>
      <c r="GP197" s="14"/>
      <c r="GQ197" s="14"/>
      <c r="GR197" s="14"/>
      <c r="GS197" s="14"/>
      <c r="GT197" s="14"/>
      <c r="GU197" s="14"/>
      <c r="GV197" s="14"/>
      <c r="GW197" s="14"/>
      <c r="GX197" s="14"/>
      <c r="GY197" s="14"/>
      <c r="GZ197" s="14"/>
      <c r="HA197" s="14"/>
      <c r="HB197" s="14"/>
      <c r="HC197" s="14"/>
      <c r="HD197" s="14"/>
      <c r="HE197" s="14"/>
      <c r="HF197" s="14"/>
      <c r="HG197" s="14"/>
      <c r="HH197" s="14"/>
      <c r="HI197" s="14"/>
      <c r="HJ197" s="14"/>
      <c r="HK197" s="14"/>
      <c r="HL197" s="14"/>
      <c r="HM197" s="14"/>
      <c r="HN197" s="14"/>
      <c r="HO197" s="14"/>
      <c r="HP197" s="14"/>
      <c r="HQ197" s="14"/>
      <c r="HR197" s="14"/>
      <c r="HS197" s="14"/>
      <c r="HT197" s="14"/>
      <c r="HU197" s="14"/>
      <c r="HV197" s="14"/>
      <c r="HW197" s="14"/>
      <c r="HX197" s="14"/>
      <c r="HY197" s="14"/>
      <c r="HZ197" s="14"/>
      <c r="IA197" s="14"/>
      <c r="IB197" s="14"/>
      <c r="IC197" s="14"/>
      <c r="ID197" s="14"/>
      <c r="IE197" s="14"/>
      <c r="IF197" s="14"/>
    </row>
    <row r="198" spans="1:240" s="15" customFormat="1" ht="17.25" customHeight="1" x14ac:dyDescent="0.2">
      <c r="A198" s="754"/>
      <c r="B198" s="520"/>
      <c r="C198" s="572"/>
      <c r="D198" s="459"/>
      <c r="E198" s="510"/>
      <c r="F198" s="356" t="s">
        <v>43</v>
      </c>
      <c r="G198" s="217">
        <f>SUM(G197:G197)</f>
        <v>2</v>
      </c>
      <c r="H198" s="217">
        <f>SUM(H197:H197)</f>
        <v>1.5</v>
      </c>
      <c r="I198" s="217">
        <f>SUM(I197:I197)</f>
        <v>1.5</v>
      </c>
      <c r="J198" s="217">
        <f>SUM(J197:J197)</f>
        <v>1</v>
      </c>
      <c r="K198" s="217">
        <f>SUM(K197:K197)</f>
        <v>0.9</v>
      </c>
      <c r="L198" s="521"/>
      <c r="M198" s="522"/>
      <c r="N198" s="522"/>
      <c r="O198" s="523"/>
      <c r="P198" s="44"/>
      <c r="Q198" s="14"/>
      <c r="R198" s="14"/>
      <c r="S198" s="14"/>
      <c r="T198" s="14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F198" s="14"/>
      <c r="AG198" s="14"/>
      <c r="AH198" s="14"/>
      <c r="AI198" s="14"/>
      <c r="AJ198" s="14"/>
      <c r="AK198" s="14"/>
      <c r="AL198" s="14"/>
      <c r="AM198" s="14"/>
      <c r="AN198" s="14"/>
      <c r="AO198" s="14"/>
      <c r="AP198" s="14"/>
      <c r="AQ198" s="14"/>
      <c r="AR198" s="14"/>
      <c r="AS198" s="14"/>
      <c r="AT198" s="14"/>
      <c r="AU198" s="14"/>
      <c r="AV198" s="14"/>
      <c r="AW198" s="14"/>
      <c r="AX198" s="14"/>
      <c r="AY198" s="14"/>
      <c r="AZ198" s="14"/>
      <c r="BA198" s="14"/>
      <c r="BB198" s="14"/>
      <c r="BC198" s="14"/>
      <c r="BD198" s="14"/>
      <c r="BE198" s="14"/>
      <c r="BF198" s="14"/>
      <c r="BG198" s="14"/>
      <c r="BH198" s="14"/>
      <c r="BI198" s="14"/>
      <c r="BJ198" s="14"/>
      <c r="BK198" s="14"/>
      <c r="BL198" s="14"/>
      <c r="BM198" s="14"/>
      <c r="BN198" s="14"/>
      <c r="BO198" s="14"/>
      <c r="BP198" s="14"/>
      <c r="BQ198" s="14"/>
      <c r="BR198" s="14"/>
      <c r="BS198" s="14"/>
      <c r="BT198" s="14"/>
      <c r="BU198" s="14"/>
      <c r="BV198" s="14"/>
      <c r="BW198" s="14"/>
      <c r="BX198" s="14"/>
      <c r="BY198" s="14"/>
      <c r="BZ198" s="14"/>
      <c r="CA198" s="14"/>
      <c r="CB198" s="14"/>
      <c r="CC198" s="14"/>
      <c r="CD198" s="14"/>
      <c r="CE198" s="14"/>
      <c r="CF198" s="14"/>
      <c r="CG198" s="14"/>
      <c r="CH198" s="14"/>
      <c r="CI198" s="14"/>
      <c r="CJ198" s="14"/>
      <c r="CK198" s="14"/>
      <c r="CL198" s="14"/>
      <c r="CM198" s="14"/>
      <c r="CN198" s="14"/>
      <c r="CO198" s="14"/>
      <c r="CP198" s="14"/>
      <c r="CQ198" s="14"/>
      <c r="CR198" s="14"/>
      <c r="CS198" s="14"/>
      <c r="CT198" s="14"/>
      <c r="CU198" s="14"/>
      <c r="CV198" s="14"/>
      <c r="CW198" s="14"/>
      <c r="CX198" s="14"/>
      <c r="CY198" s="14"/>
      <c r="CZ198" s="14"/>
      <c r="DA198" s="14"/>
      <c r="DB198" s="14"/>
      <c r="DC198" s="14"/>
      <c r="DD198" s="14"/>
      <c r="DE198" s="14"/>
      <c r="DF198" s="14"/>
      <c r="DG198" s="14"/>
      <c r="DH198" s="14"/>
      <c r="DI198" s="14"/>
      <c r="DJ198" s="14"/>
      <c r="DK198" s="14"/>
      <c r="DL198" s="14"/>
      <c r="DM198" s="14"/>
      <c r="DN198" s="14"/>
      <c r="DO198" s="14"/>
      <c r="DP198" s="14"/>
      <c r="DQ198" s="14"/>
      <c r="DR198" s="14"/>
      <c r="DS198" s="14"/>
      <c r="DT198" s="14"/>
      <c r="DU198" s="14"/>
      <c r="DV198" s="14"/>
      <c r="DW198" s="14"/>
      <c r="DX198" s="14"/>
      <c r="DY198" s="14"/>
      <c r="DZ198" s="14"/>
      <c r="EA198" s="14"/>
      <c r="EB198" s="14"/>
      <c r="EC198" s="14"/>
      <c r="ED198" s="14"/>
      <c r="EE198" s="14"/>
      <c r="EF198" s="14"/>
      <c r="EG198" s="14"/>
      <c r="EH198" s="14"/>
      <c r="EI198" s="14"/>
      <c r="EJ198" s="14"/>
      <c r="EK198" s="14"/>
      <c r="EL198" s="14"/>
      <c r="EM198" s="14"/>
      <c r="EN198" s="14"/>
      <c r="EO198" s="14"/>
      <c r="EP198" s="14"/>
      <c r="EQ198" s="14"/>
      <c r="ER198" s="14"/>
      <c r="ES198" s="14"/>
      <c r="ET198" s="14"/>
      <c r="EU198" s="14"/>
      <c r="EV198" s="14"/>
      <c r="EW198" s="14"/>
      <c r="EX198" s="14"/>
      <c r="EY198" s="14"/>
      <c r="EZ198" s="14"/>
      <c r="FA198" s="14"/>
      <c r="FB198" s="14"/>
      <c r="FC198" s="14"/>
      <c r="FD198" s="14"/>
      <c r="FE198" s="14"/>
      <c r="FF198" s="14"/>
      <c r="FG198" s="14"/>
      <c r="FH198" s="14"/>
      <c r="FI198" s="14"/>
      <c r="FJ198" s="14"/>
      <c r="FK198" s="14"/>
      <c r="FL198" s="14"/>
      <c r="FM198" s="14"/>
      <c r="FN198" s="14"/>
      <c r="FO198" s="14"/>
      <c r="FP198" s="14"/>
      <c r="FQ198" s="14"/>
      <c r="FR198" s="14"/>
      <c r="FS198" s="14"/>
      <c r="FT198" s="14"/>
      <c r="FU198" s="14"/>
      <c r="FV198" s="14"/>
      <c r="FW198" s="14"/>
      <c r="FX198" s="14"/>
      <c r="FY198" s="14"/>
      <c r="FZ198" s="14"/>
      <c r="GA198" s="14"/>
      <c r="GB198" s="14"/>
      <c r="GC198" s="14"/>
      <c r="GD198" s="14"/>
      <c r="GE198" s="14"/>
      <c r="GF198" s="14"/>
      <c r="GG198" s="14"/>
      <c r="GH198" s="14"/>
      <c r="GI198" s="14"/>
      <c r="GJ198" s="14"/>
      <c r="GK198" s="14"/>
      <c r="GL198" s="14"/>
      <c r="GM198" s="14"/>
      <c r="GN198" s="14"/>
      <c r="GO198" s="14"/>
      <c r="GP198" s="14"/>
      <c r="GQ198" s="14"/>
      <c r="GR198" s="14"/>
      <c r="GS198" s="14"/>
      <c r="GT198" s="14"/>
      <c r="GU198" s="14"/>
      <c r="GV198" s="14"/>
      <c r="GW198" s="14"/>
      <c r="GX198" s="14"/>
      <c r="GY198" s="14"/>
      <c r="GZ198" s="14"/>
      <c r="HA198" s="14"/>
      <c r="HB198" s="14"/>
      <c r="HC198" s="14"/>
      <c r="HD198" s="14"/>
      <c r="HE198" s="14"/>
      <c r="HF198" s="14"/>
      <c r="HG198" s="14"/>
      <c r="HH198" s="14"/>
      <c r="HI198" s="14"/>
      <c r="HJ198" s="14"/>
      <c r="HK198" s="14"/>
      <c r="HL198" s="14"/>
      <c r="HM198" s="14"/>
      <c r="HN198" s="14"/>
      <c r="HO198" s="14"/>
      <c r="HP198" s="14"/>
      <c r="HQ198" s="14"/>
      <c r="HR198" s="14"/>
      <c r="HS198" s="14"/>
      <c r="HT198" s="14"/>
      <c r="HU198" s="14"/>
      <c r="HV198" s="14"/>
      <c r="HW198" s="14"/>
      <c r="HX198" s="14"/>
      <c r="HY198" s="14"/>
      <c r="HZ198" s="14"/>
      <c r="IA198" s="14"/>
      <c r="IB198" s="14"/>
      <c r="IC198" s="14"/>
      <c r="ID198" s="14"/>
      <c r="IE198" s="14"/>
      <c r="IF198" s="14"/>
    </row>
    <row r="199" spans="1:240" s="15" customFormat="1" ht="29.25" customHeight="1" x14ac:dyDescent="0.2">
      <c r="A199" s="456" t="s">
        <v>10</v>
      </c>
      <c r="B199" s="457" t="s">
        <v>8</v>
      </c>
      <c r="C199" s="750" t="s">
        <v>11</v>
      </c>
      <c r="D199" s="459" t="s">
        <v>126</v>
      </c>
      <c r="E199" s="510" t="s">
        <v>125</v>
      </c>
      <c r="F199" s="190" t="s">
        <v>52</v>
      </c>
      <c r="G199" s="284">
        <v>25.5</v>
      </c>
      <c r="H199" s="284">
        <v>48.1</v>
      </c>
      <c r="I199" s="355">
        <v>48.1</v>
      </c>
      <c r="J199" s="233">
        <v>68</v>
      </c>
      <c r="K199" s="233">
        <v>90</v>
      </c>
      <c r="L199" s="416" t="s">
        <v>117</v>
      </c>
      <c r="M199" s="417"/>
      <c r="N199" s="418"/>
      <c r="O199" s="418">
        <v>5</v>
      </c>
      <c r="P199" s="44"/>
      <c r="Q199" s="14"/>
      <c r="R199" s="14"/>
      <c r="S199" s="14"/>
      <c r="T199" s="14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F199" s="14"/>
      <c r="AG199" s="14"/>
      <c r="AH199" s="14"/>
      <c r="AI199" s="14"/>
      <c r="AJ199" s="14"/>
      <c r="AK199" s="14"/>
      <c r="AL199" s="14"/>
      <c r="AM199" s="14"/>
      <c r="AN199" s="14"/>
      <c r="AO199" s="14"/>
      <c r="AP199" s="14"/>
      <c r="AQ199" s="14"/>
      <c r="AR199" s="14"/>
      <c r="AS199" s="14"/>
      <c r="AT199" s="14"/>
      <c r="AU199" s="14"/>
      <c r="AV199" s="14"/>
      <c r="AW199" s="14"/>
      <c r="AX199" s="14"/>
      <c r="AY199" s="14"/>
      <c r="AZ199" s="14"/>
      <c r="BA199" s="14"/>
      <c r="BB199" s="14"/>
      <c r="BC199" s="14"/>
      <c r="BD199" s="14"/>
      <c r="BE199" s="14"/>
      <c r="BF199" s="14"/>
      <c r="BG199" s="14"/>
      <c r="BH199" s="14"/>
      <c r="BI199" s="14"/>
      <c r="BJ199" s="14"/>
      <c r="BK199" s="14"/>
      <c r="BL199" s="14"/>
      <c r="BM199" s="14"/>
      <c r="BN199" s="14"/>
      <c r="BO199" s="14"/>
      <c r="BP199" s="14"/>
      <c r="BQ199" s="14"/>
      <c r="BR199" s="14"/>
      <c r="BS199" s="14"/>
      <c r="BT199" s="14"/>
      <c r="BU199" s="14"/>
      <c r="BV199" s="14"/>
      <c r="BW199" s="14"/>
      <c r="BX199" s="14"/>
      <c r="BY199" s="14"/>
      <c r="BZ199" s="14"/>
      <c r="CA199" s="14"/>
      <c r="CB199" s="14"/>
      <c r="CC199" s="14"/>
      <c r="CD199" s="14"/>
      <c r="CE199" s="14"/>
      <c r="CF199" s="14"/>
      <c r="CG199" s="14"/>
      <c r="CH199" s="14"/>
      <c r="CI199" s="14"/>
      <c r="CJ199" s="14"/>
      <c r="CK199" s="14"/>
      <c r="CL199" s="14"/>
      <c r="CM199" s="14"/>
      <c r="CN199" s="14"/>
      <c r="CO199" s="14"/>
      <c r="CP199" s="14"/>
      <c r="CQ199" s="14"/>
      <c r="CR199" s="14"/>
      <c r="CS199" s="14"/>
      <c r="CT199" s="14"/>
      <c r="CU199" s="14"/>
      <c r="CV199" s="14"/>
      <c r="CW199" s="14"/>
      <c r="CX199" s="14"/>
      <c r="CY199" s="14"/>
      <c r="CZ199" s="14"/>
      <c r="DA199" s="14"/>
      <c r="DB199" s="14"/>
      <c r="DC199" s="14"/>
      <c r="DD199" s="14"/>
      <c r="DE199" s="14"/>
      <c r="DF199" s="14"/>
      <c r="DG199" s="14"/>
      <c r="DH199" s="14"/>
      <c r="DI199" s="14"/>
      <c r="DJ199" s="14"/>
      <c r="DK199" s="14"/>
      <c r="DL199" s="14"/>
      <c r="DM199" s="14"/>
      <c r="DN199" s="14"/>
      <c r="DO199" s="14"/>
      <c r="DP199" s="14"/>
      <c r="DQ199" s="14"/>
      <c r="DR199" s="14"/>
      <c r="DS199" s="14"/>
      <c r="DT199" s="14"/>
      <c r="DU199" s="14"/>
      <c r="DV199" s="14"/>
      <c r="DW199" s="14"/>
      <c r="DX199" s="14"/>
      <c r="DY199" s="14"/>
      <c r="DZ199" s="14"/>
      <c r="EA199" s="14"/>
      <c r="EB199" s="14"/>
      <c r="EC199" s="14"/>
      <c r="ED199" s="14"/>
      <c r="EE199" s="14"/>
      <c r="EF199" s="14"/>
      <c r="EG199" s="14"/>
      <c r="EH199" s="14"/>
      <c r="EI199" s="14"/>
      <c r="EJ199" s="14"/>
      <c r="EK199" s="14"/>
      <c r="EL199" s="14"/>
      <c r="EM199" s="14"/>
      <c r="EN199" s="14"/>
      <c r="EO199" s="14"/>
      <c r="EP199" s="14"/>
      <c r="EQ199" s="14"/>
      <c r="ER199" s="14"/>
      <c r="ES199" s="14"/>
      <c r="ET199" s="14"/>
      <c r="EU199" s="14"/>
      <c r="EV199" s="14"/>
      <c r="EW199" s="14"/>
      <c r="EX199" s="14"/>
      <c r="EY199" s="14"/>
      <c r="EZ199" s="14"/>
      <c r="FA199" s="14"/>
      <c r="FB199" s="14"/>
      <c r="FC199" s="14"/>
      <c r="FD199" s="14"/>
      <c r="FE199" s="14"/>
      <c r="FF199" s="14"/>
      <c r="FG199" s="14"/>
      <c r="FH199" s="14"/>
      <c r="FI199" s="14"/>
      <c r="FJ199" s="14"/>
      <c r="FK199" s="14"/>
      <c r="FL199" s="14"/>
      <c r="FM199" s="14"/>
      <c r="FN199" s="14"/>
      <c r="FO199" s="14"/>
      <c r="FP199" s="14"/>
      <c r="FQ199" s="14"/>
      <c r="FR199" s="14"/>
      <c r="FS199" s="14"/>
      <c r="FT199" s="14"/>
      <c r="FU199" s="14"/>
      <c r="FV199" s="14"/>
      <c r="FW199" s="14"/>
      <c r="FX199" s="14"/>
      <c r="FY199" s="14"/>
      <c r="FZ199" s="14"/>
      <c r="GA199" s="14"/>
      <c r="GB199" s="14"/>
      <c r="GC199" s="14"/>
      <c r="GD199" s="14"/>
      <c r="GE199" s="14"/>
      <c r="GF199" s="14"/>
      <c r="GG199" s="14"/>
      <c r="GH199" s="14"/>
      <c r="GI199" s="14"/>
      <c r="GJ199" s="14"/>
      <c r="GK199" s="14"/>
      <c r="GL199" s="14"/>
      <c r="GM199" s="14"/>
      <c r="GN199" s="14"/>
      <c r="GO199" s="14"/>
      <c r="GP199" s="14"/>
      <c r="GQ199" s="14"/>
      <c r="GR199" s="14"/>
      <c r="GS199" s="14"/>
      <c r="GT199" s="14"/>
      <c r="GU199" s="14"/>
      <c r="GV199" s="14"/>
      <c r="GW199" s="14"/>
      <c r="GX199" s="14"/>
      <c r="GY199" s="14"/>
      <c r="GZ199" s="14"/>
      <c r="HA199" s="14"/>
      <c r="HB199" s="14"/>
      <c r="HC199" s="14"/>
      <c r="HD199" s="14"/>
      <c r="HE199" s="14"/>
      <c r="HF199" s="14"/>
      <c r="HG199" s="14"/>
      <c r="HH199" s="14"/>
      <c r="HI199" s="14"/>
      <c r="HJ199" s="14"/>
      <c r="HK199" s="14"/>
      <c r="HL199" s="14"/>
      <c r="HM199" s="14"/>
      <c r="HN199" s="14"/>
      <c r="HO199" s="14"/>
      <c r="HP199" s="14"/>
      <c r="HQ199" s="14"/>
      <c r="HR199" s="14"/>
      <c r="HS199" s="14"/>
      <c r="HT199" s="14"/>
      <c r="HU199" s="14"/>
      <c r="HV199" s="14"/>
      <c r="HW199" s="14"/>
      <c r="HX199" s="14"/>
      <c r="HY199" s="14"/>
      <c r="HZ199" s="14"/>
      <c r="IA199" s="14"/>
      <c r="IB199" s="14"/>
      <c r="IC199" s="14"/>
      <c r="ID199" s="14"/>
      <c r="IE199" s="14"/>
      <c r="IF199" s="14"/>
    </row>
    <row r="200" spans="1:240" s="15" customFormat="1" ht="18.75" customHeight="1" x14ac:dyDescent="0.2">
      <c r="A200" s="456"/>
      <c r="B200" s="457"/>
      <c r="C200" s="750"/>
      <c r="D200" s="459"/>
      <c r="E200" s="510"/>
      <c r="F200" s="356" t="s">
        <v>43</v>
      </c>
      <c r="G200" s="217">
        <f>SUM(G199:G199)</f>
        <v>25.5</v>
      </c>
      <c r="H200" s="217">
        <f>SUM(H199:H199)</f>
        <v>48.1</v>
      </c>
      <c r="I200" s="217">
        <f>SUM(I199:I199)</f>
        <v>48.1</v>
      </c>
      <c r="J200" s="217">
        <f>SUM(J199:J199)</f>
        <v>68</v>
      </c>
      <c r="K200" s="217">
        <f>SUM(K199:K199)</f>
        <v>90</v>
      </c>
      <c r="L200" s="521"/>
      <c r="M200" s="522"/>
      <c r="N200" s="522"/>
      <c r="O200" s="523"/>
      <c r="P200" s="44"/>
      <c r="Q200" s="14"/>
      <c r="R200" s="14"/>
      <c r="S200" s="14"/>
      <c r="T200" s="14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F200" s="14"/>
      <c r="AG200" s="14"/>
      <c r="AH200" s="14"/>
      <c r="AI200" s="14"/>
      <c r="AJ200" s="14"/>
      <c r="AK200" s="14"/>
      <c r="AL200" s="14"/>
      <c r="AM200" s="14"/>
      <c r="AN200" s="14"/>
      <c r="AO200" s="14"/>
      <c r="AP200" s="14"/>
      <c r="AQ200" s="14"/>
      <c r="AR200" s="14"/>
      <c r="AS200" s="14"/>
      <c r="AT200" s="14"/>
      <c r="AU200" s="14"/>
      <c r="AV200" s="14"/>
      <c r="AW200" s="14"/>
      <c r="AX200" s="14"/>
      <c r="AY200" s="14"/>
      <c r="AZ200" s="14"/>
      <c r="BA200" s="14"/>
      <c r="BB200" s="14"/>
      <c r="BC200" s="14"/>
      <c r="BD200" s="14"/>
      <c r="BE200" s="14"/>
      <c r="BF200" s="14"/>
      <c r="BG200" s="14"/>
      <c r="BH200" s="14"/>
      <c r="BI200" s="14"/>
      <c r="BJ200" s="14"/>
      <c r="BK200" s="14"/>
      <c r="BL200" s="14"/>
      <c r="BM200" s="14"/>
      <c r="BN200" s="14"/>
      <c r="BO200" s="14"/>
      <c r="BP200" s="14"/>
      <c r="BQ200" s="14"/>
      <c r="BR200" s="14"/>
      <c r="BS200" s="14"/>
      <c r="BT200" s="14"/>
      <c r="BU200" s="14"/>
      <c r="BV200" s="14"/>
      <c r="BW200" s="14"/>
      <c r="BX200" s="14"/>
      <c r="BY200" s="14"/>
      <c r="BZ200" s="14"/>
      <c r="CA200" s="14"/>
      <c r="CB200" s="14"/>
      <c r="CC200" s="14"/>
      <c r="CD200" s="14"/>
      <c r="CE200" s="14"/>
      <c r="CF200" s="14"/>
      <c r="CG200" s="14"/>
      <c r="CH200" s="14"/>
      <c r="CI200" s="14"/>
      <c r="CJ200" s="14"/>
      <c r="CK200" s="14"/>
      <c r="CL200" s="14"/>
      <c r="CM200" s="14"/>
      <c r="CN200" s="14"/>
      <c r="CO200" s="14"/>
      <c r="CP200" s="14"/>
      <c r="CQ200" s="14"/>
      <c r="CR200" s="14"/>
      <c r="CS200" s="14"/>
      <c r="CT200" s="14"/>
      <c r="CU200" s="14"/>
      <c r="CV200" s="14"/>
      <c r="CW200" s="14"/>
      <c r="CX200" s="14"/>
      <c r="CY200" s="14"/>
      <c r="CZ200" s="14"/>
      <c r="DA200" s="14"/>
      <c r="DB200" s="14"/>
      <c r="DC200" s="14"/>
      <c r="DD200" s="14"/>
      <c r="DE200" s="14"/>
      <c r="DF200" s="14"/>
      <c r="DG200" s="14"/>
      <c r="DH200" s="14"/>
      <c r="DI200" s="14"/>
      <c r="DJ200" s="14"/>
      <c r="DK200" s="14"/>
      <c r="DL200" s="14"/>
      <c r="DM200" s="14"/>
      <c r="DN200" s="14"/>
      <c r="DO200" s="14"/>
      <c r="DP200" s="14"/>
      <c r="DQ200" s="14"/>
      <c r="DR200" s="14"/>
      <c r="DS200" s="14"/>
      <c r="DT200" s="14"/>
      <c r="DU200" s="14"/>
      <c r="DV200" s="14"/>
      <c r="DW200" s="14"/>
      <c r="DX200" s="14"/>
      <c r="DY200" s="14"/>
      <c r="DZ200" s="14"/>
      <c r="EA200" s="14"/>
      <c r="EB200" s="14"/>
      <c r="EC200" s="14"/>
      <c r="ED200" s="14"/>
      <c r="EE200" s="14"/>
      <c r="EF200" s="14"/>
      <c r="EG200" s="14"/>
      <c r="EH200" s="14"/>
      <c r="EI200" s="14"/>
      <c r="EJ200" s="14"/>
      <c r="EK200" s="14"/>
      <c r="EL200" s="14"/>
      <c r="EM200" s="14"/>
      <c r="EN200" s="14"/>
      <c r="EO200" s="14"/>
      <c r="EP200" s="14"/>
      <c r="EQ200" s="14"/>
      <c r="ER200" s="14"/>
      <c r="ES200" s="14"/>
      <c r="ET200" s="14"/>
      <c r="EU200" s="14"/>
      <c r="EV200" s="14"/>
      <c r="EW200" s="14"/>
      <c r="EX200" s="14"/>
      <c r="EY200" s="14"/>
      <c r="EZ200" s="14"/>
      <c r="FA200" s="14"/>
      <c r="FB200" s="14"/>
      <c r="FC200" s="14"/>
      <c r="FD200" s="14"/>
      <c r="FE200" s="14"/>
      <c r="FF200" s="14"/>
      <c r="FG200" s="14"/>
      <c r="FH200" s="14"/>
      <c r="FI200" s="14"/>
      <c r="FJ200" s="14"/>
      <c r="FK200" s="14"/>
      <c r="FL200" s="14"/>
      <c r="FM200" s="14"/>
      <c r="FN200" s="14"/>
      <c r="FO200" s="14"/>
      <c r="FP200" s="14"/>
      <c r="FQ200" s="14"/>
      <c r="FR200" s="14"/>
      <c r="FS200" s="14"/>
      <c r="FT200" s="14"/>
      <c r="FU200" s="14"/>
      <c r="FV200" s="14"/>
      <c r="FW200" s="14"/>
      <c r="FX200" s="14"/>
      <c r="FY200" s="14"/>
      <c r="FZ200" s="14"/>
      <c r="GA200" s="14"/>
      <c r="GB200" s="14"/>
      <c r="GC200" s="14"/>
      <c r="GD200" s="14"/>
      <c r="GE200" s="14"/>
      <c r="GF200" s="14"/>
      <c r="GG200" s="14"/>
      <c r="GH200" s="14"/>
      <c r="GI200" s="14"/>
      <c r="GJ200" s="14"/>
      <c r="GK200" s="14"/>
      <c r="GL200" s="14"/>
      <c r="GM200" s="14"/>
      <c r="GN200" s="14"/>
      <c r="GO200" s="14"/>
      <c r="GP200" s="14"/>
      <c r="GQ200" s="14"/>
      <c r="GR200" s="14"/>
      <c r="GS200" s="14"/>
      <c r="GT200" s="14"/>
      <c r="GU200" s="14"/>
      <c r="GV200" s="14"/>
      <c r="GW200" s="14"/>
      <c r="GX200" s="14"/>
      <c r="GY200" s="14"/>
      <c r="GZ200" s="14"/>
      <c r="HA200" s="14"/>
      <c r="HB200" s="14"/>
      <c r="HC200" s="14"/>
      <c r="HD200" s="14"/>
      <c r="HE200" s="14"/>
      <c r="HF200" s="14"/>
      <c r="HG200" s="14"/>
      <c r="HH200" s="14"/>
      <c r="HI200" s="14"/>
      <c r="HJ200" s="14"/>
      <c r="HK200" s="14"/>
      <c r="HL200" s="14"/>
      <c r="HM200" s="14"/>
      <c r="HN200" s="14"/>
      <c r="HO200" s="14"/>
      <c r="HP200" s="14"/>
      <c r="HQ200" s="14"/>
      <c r="HR200" s="14"/>
      <c r="HS200" s="14"/>
      <c r="HT200" s="14"/>
      <c r="HU200" s="14"/>
      <c r="HV200" s="14"/>
      <c r="HW200" s="14"/>
      <c r="HX200" s="14"/>
      <c r="HY200" s="14"/>
      <c r="HZ200" s="14"/>
      <c r="IA200" s="14"/>
      <c r="IB200" s="14"/>
      <c r="IC200" s="14"/>
      <c r="ID200" s="14"/>
      <c r="IE200" s="14"/>
      <c r="IF200" s="14"/>
    </row>
    <row r="201" spans="1:240" s="17" customFormat="1" ht="20.25" customHeight="1" x14ac:dyDescent="0.2">
      <c r="A201" s="178" t="s">
        <v>10</v>
      </c>
      <c r="B201" s="179" t="s">
        <v>8</v>
      </c>
      <c r="C201" s="788" t="s">
        <v>45</v>
      </c>
      <c r="D201" s="789"/>
      <c r="E201" s="789"/>
      <c r="F201" s="790"/>
      <c r="G201" s="181">
        <f>SUM(G198+G200+G196)</f>
        <v>956.8</v>
      </c>
      <c r="H201" s="181">
        <f>SUM(H198+H200+H196)</f>
        <v>1055.2</v>
      </c>
      <c r="I201" s="181">
        <f t="shared" ref="I201:K201" si="52">SUM(I198+I200+I196)</f>
        <v>1055.2</v>
      </c>
      <c r="J201" s="181">
        <f t="shared" si="52"/>
        <v>200</v>
      </c>
      <c r="K201" s="181">
        <f t="shared" si="52"/>
        <v>90.9</v>
      </c>
      <c r="L201" s="524"/>
      <c r="M201" s="525"/>
      <c r="N201" s="525"/>
      <c r="O201" s="526"/>
      <c r="P201" s="44"/>
      <c r="Q201" s="16"/>
      <c r="R201" s="16"/>
      <c r="S201" s="16"/>
      <c r="T201" s="16"/>
      <c r="U201" s="16"/>
      <c r="V201" s="16"/>
      <c r="W201" s="16"/>
      <c r="X201" s="16"/>
      <c r="Y201" s="16"/>
      <c r="Z201" s="16"/>
      <c r="AA201" s="16"/>
      <c r="AB201" s="16"/>
      <c r="AC201" s="16"/>
      <c r="AD201" s="16"/>
      <c r="AE201" s="16"/>
      <c r="AF201" s="16"/>
      <c r="AG201" s="16"/>
      <c r="AH201" s="16"/>
      <c r="AI201" s="16"/>
      <c r="AJ201" s="16"/>
      <c r="AK201" s="16"/>
      <c r="AL201" s="16"/>
      <c r="AM201" s="16"/>
      <c r="AN201" s="16"/>
      <c r="AO201" s="16"/>
      <c r="AP201" s="16"/>
      <c r="AQ201" s="16"/>
      <c r="AR201" s="16"/>
      <c r="AS201" s="16"/>
      <c r="AT201" s="16"/>
      <c r="AU201" s="16"/>
      <c r="AV201" s="16"/>
      <c r="AW201" s="16"/>
      <c r="AX201" s="16"/>
      <c r="AY201" s="16"/>
      <c r="AZ201" s="16"/>
      <c r="BA201" s="16"/>
      <c r="BB201" s="16"/>
      <c r="BC201" s="16"/>
      <c r="BD201" s="16"/>
      <c r="BE201" s="16"/>
      <c r="BF201" s="16"/>
      <c r="BG201" s="16"/>
      <c r="BH201" s="16"/>
      <c r="BI201" s="16"/>
      <c r="BJ201" s="16"/>
      <c r="BK201" s="16"/>
      <c r="BL201" s="16"/>
      <c r="BM201" s="16"/>
      <c r="BN201" s="16"/>
      <c r="BO201" s="16"/>
      <c r="BP201" s="16"/>
      <c r="BQ201" s="16"/>
      <c r="BR201" s="16"/>
      <c r="BS201" s="16"/>
      <c r="BT201" s="16"/>
      <c r="BU201" s="16"/>
      <c r="BV201" s="16"/>
      <c r="BW201" s="16"/>
      <c r="BX201" s="16"/>
      <c r="BY201" s="16"/>
      <c r="BZ201" s="16"/>
      <c r="CA201" s="16"/>
      <c r="CB201" s="16"/>
      <c r="CC201" s="16"/>
      <c r="CD201" s="16"/>
      <c r="CE201" s="16"/>
      <c r="CF201" s="16"/>
      <c r="CG201" s="16"/>
      <c r="CH201" s="16"/>
      <c r="CI201" s="16"/>
      <c r="CJ201" s="16"/>
      <c r="CK201" s="16"/>
      <c r="CL201" s="16"/>
      <c r="CM201" s="16"/>
      <c r="CN201" s="16"/>
      <c r="CO201" s="16"/>
      <c r="CP201" s="16"/>
      <c r="CQ201" s="16"/>
      <c r="CR201" s="16"/>
      <c r="CS201" s="16"/>
      <c r="CT201" s="16"/>
      <c r="CU201" s="16"/>
      <c r="CV201" s="16"/>
      <c r="CW201" s="16"/>
      <c r="CX201" s="16"/>
      <c r="CY201" s="16"/>
      <c r="CZ201" s="16"/>
      <c r="DA201" s="16"/>
      <c r="DB201" s="16"/>
      <c r="DC201" s="16"/>
      <c r="DD201" s="16"/>
      <c r="DE201" s="16"/>
      <c r="DF201" s="16"/>
      <c r="DG201" s="16"/>
      <c r="DH201" s="16"/>
      <c r="DI201" s="16"/>
      <c r="DJ201" s="16"/>
      <c r="DK201" s="16"/>
      <c r="DL201" s="16"/>
      <c r="DM201" s="16"/>
      <c r="DN201" s="16"/>
      <c r="DO201" s="16"/>
      <c r="DP201" s="16"/>
      <c r="DQ201" s="16"/>
      <c r="DR201" s="16"/>
      <c r="DS201" s="16"/>
      <c r="DT201" s="16"/>
      <c r="DU201" s="16"/>
      <c r="DV201" s="16"/>
      <c r="DW201" s="16"/>
      <c r="DX201" s="16"/>
      <c r="DY201" s="16"/>
      <c r="DZ201" s="16"/>
      <c r="EA201" s="16"/>
      <c r="EB201" s="16"/>
      <c r="EC201" s="16"/>
      <c r="ED201" s="16"/>
      <c r="EE201" s="16"/>
      <c r="EF201" s="16"/>
      <c r="EG201" s="16"/>
      <c r="EH201" s="16"/>
      <c r="EI201" s="16"/>
      <c r="EJ201" s="16"/>
      <c r="EK201" s="16"/>
      <c r="EL201" s="16"/>
      <c r="EM201" s="16"/>
      <c r="EN201" s="16"/>
      <c r="EO201" s="16"/>
      <c r="EP201" s="16"/>
      <c r="EQ201" s="16"/>
      <c r="ER201" s="16"/>
      <c r="ES201" s="16"/>
      <c r="ET201" s="16"/>
      <c r="EU201" s="16"/>
      <c r="EV201" s="16"/>
      <c r="EW201" s="16"/>
      <c r="EX201" s="16"/>
      <c r="EY201" s="16"/>
      <c r="EZ201" s="16"/>
      <c r="FA201" s="16"/>
      <c r="FB201" s="16"/>
      <c r="FC201" s="16"/>
      <c r="FD201" s="16"/>
      <c r="FE201" s="16"/>
      <c r="FF201" s="16"/>
      <c r="FG201" s="16"/>
      <c r="FH201" s="16"/>
      <c r="FI201" s="16"/>
      <c r="FJ201" s="16"/>
      <c r="FK201" s="16"/>
      <c r="FL201" s="16"/>
      <c r="FM201" s="16"/>
      <c r="FN201" s="16"/>
      <c r="FO201" s="16"/>
      <c r="FP201" s="16"/>
      <c r="FQ201" s="16"/>
      <c r="FR201" s="16"/>
      <c r="FS201" s="16"/>
      <c r="FT201" s="16"/>
      <c r="FU201" s="16"/>
      <c r="FV201" s="16"/>
      <c r="FW201" s="16"/>
      <c r="FX201" s="16"/>
      <c r="FY201" s="16"/>
      <c r="FZ201" s="16"/>
      <c r="GA201" s="16"/>
      <c r="GB201" s="16"/>
      <c r="GC201" s="16"/>
      <c r="GD201" s="16"/>
      <c r="GE201" s="16"/>
      <c r="GF201" s="16"/>
      <c r="GG201" s="16"/>
      <c r="GH201" s="16"/>
      <c r="GI201" s="16"/>
      <c r="GJ201" s="16"/>
      <c r="GK201" s="16"/>
      <c r="GL201" s="16"/>
      <c r="GM201" s="16"/>
      <c r="GN201" s="16"/>
      <c r="GO201" s="16"/>
      <c r="GP201" s="16"/>
      <c r="GQ201" s="16"/>
      <c r="GR201" s="16"/>
      <c r="GS201" s="16"/>
      <c r="GT201" s="16"/>
      <c r="GU201" s="16"/>
      <c r="GV201" s="16"/>
      <c r="GW201" s="16"/>
      <c r="GX201" s="16"/>
      <c r="GY201" s="16"/>
      <c r="GZ201" s="16"/>
      <c r="HA201" s="16"/>
      <c r="HB201" s="16"/>
      <c r="HC201" s="16"/>
      <c r="HD201" s="16"/>
      <c r="HE201" s="16"/>
      <c r="HF201" s="16"/>
      <c r="HG201" s="16"/>
      <c r="HH201" s="16"/>
      <c r="HI201" s="16"/>
      <c r="HJ201" s="16"/>
      <c r="HK201" s="16"/>
      <c r="HL201" s="16"/>
      <c r="HM201" s="16"/>
      <c r="HN201" s="16"/>
      <c r="HO201" s="16"/>
      <c r="HP201" s="16"/>
      <c r="HQ201" s="16"/>
      <c r="HR201" s="16"/>
      <c r="HS201" s="16"/>
      <c r="HT201" s="16"/>
      <c r="HU201" s="16"/>
      <c r="HV201" s="16"/>
      <c r="HW201" s="16"/>
      <c r="HX201" s="16"/>
      <c r="HY201" s="16"/>
      <c r="HZ201" s="16"/>
      <c r="IA201" s="16"/>
      <c r="IB201" s="16"/>
      <c r="IC201" s="16"/>
      <c r="ID201" s="16"/>
      <c r="IE201" s="16"/>
      <c r="IF201" s="16"/>
    </row>
    <row r="202" spans="1:240" s="17" customFormat="1" ht="17.25" customHeight="1" x14ac:dyDescent="0.2">
      <c r="A202" s="178" t="s">
        <v>10</v>
      </c>
      <c r="B202" s="179" t="s">
        <v>10</v>
      </c>
      <c r="C202" s="723" t="s">
        <v>47</v>
      </c>
      <c r="D202" s="724"/>
      <c r="E202" s="724"/>
      <c r="F202" s="724"/>
      <c r="G202" s="724"/>
      <c r="H202" s="724"/>
      <c r="I202" s="724"/>
      <c r="J202" s="724"/>
      <c r="K202" s="724"/>
      <c r="L202" s="724"/>
      <c r="M202" s="724"/>
      <c r="N202" s="724"/>
      <c r="O202" s="725"/>
      <c r="P202" s="44"/>
      <c r="Q202" s="16"/>
      <c r="R202" s="16"/>
      <c r="S202" s="16"/>
      <c r="T202" s="16"/>
      <c r="U202" s="16"/>
      <c r="V202" s="16"/>
      <c r="W202" s="16"/>
      <c r="X202" s="16"/>
      <c r="Y202" s="16"/>
      <c r="Z202" s="16"/>
      <c r="AA202" s="16"/>
      <c r="AB202" s="16"/>
      <c r="AC202" s="16"/>
      <c r="AD202" s="16"/>
      <c r="AE202" s="16"/>
      <c r="AF202" s="16"/>
      <c r="AG202" s="16"/>
      <c r="AH202" s="16"/>
      <c r="AI202" s="16"/>
      <c r="AJ202" s="16"/>
      <c r="AK202" s="16"/>
      <c r="AL202" s="16"/>
      <c r="AM202" s="16"/>
      <c r="AN202" s="16"/>
      <c r="AO202" s="16"/>
      <c r="AP202" s="16"/>
      <c r="AQ202" s="16"/>
      <c r="AR202" s="16"/>
      <c r="AS202" s="16"/>
      <c r="AT202" s="16"/>
      <c r="AU202" s="16"/>
      <c r="AV202" s="16"/>
      <c r="AW202" s="16"/>
      <c r="AX202" s="16"/>
      <c r="AY202" s="16"/>
      <c r="AZ202" s="16"/>
      <c r="BA202" s="16"/>
      <c r="BB202" s="16"/>
      <c r="BC202" s="16"/>
      <c r="BD202" s="16"/>
      <c r="BE202" s="16"/>
      <c r="BF202" s="16"/>
      <c r="BG202" s="16"/>
      <c r="BH202" s="16"/>
      <c r="BI202" s="16"/>
      <c r="BJ202" s="16"/>
      <c r="BK202" s="16"/>
      <c r="BL202" s="16"/>
      <c r="BM202" s="16"/>
      <c r="BN202" s="16"/>
      <c r="BO202" s="16"/>
      <c r="BP202" s="16"/>
      <c r="BQ202" s="16"/>
      <c r="BR202" s="16"/>
      <c r="BS202" s="16"/>
      <c r="BT202" s="16"/>
      <c r="BU202" s="16"/>
      <c r="BV202" s="16"/>
      <c r="BW202" s="16"/>
      <c r="BX202" s="16"/>
      <c r="BY202" s="16"/>
      <c r="BZ202" s="16"/>
      <c r="CA202" s="16"/>
      <c r="CB202" s="16"/>
      <c r="CC202" s="16"/>
      <c r="CD202" s="16"/>
      <c r="CE202" s="16"/>
      <c r="CF202" s="16"/>
      <c r="CG202" s="16"/>
      <c r="CH202" s="16"/>
      <c r="CI202" s="16"/>
      <c r="CJ202" s="16"/>
      <c r="CK202" s="16"/>
      <c r="CL202" s="16"/>
      <c r="CM202" s="16"/>
      <c r="CN202" s="16"/>
      <c r="CO202" s="16"/>
      <c r="CP202" s="16"/>
      <c r="CQ202" s="16"/>
      <c r="CR202" s="16"/>
      <c r="CS202" s="16"/>
      <c r="CT202" s="16"/>
      <c r="CU202" s="16"/>
      <c r="CV202" s="16"/>
      <c r="CW202" s="16"/>
      <c r="CX202" s="16"/>
      <c r="CY202" s="16"/>
      <c r="CZ202" s="16"/>
      <c r="DA202" s="16"/>
      <c r="DB202" s="16"/>
      <c r="DC202" s="16"/>
      <c r="DD202" s="16"/>
      <c r="DE202" s="16"/>
      <c r="DF202" s="16"/>
      <c r="DG202" s="16"/>
      <c r="DH202" s="16"/>
      <c r="DI202" s="16"/>
      <c r="DJ202" s="16"/>
      <c r="DK202" s="16"/>
      <c r="DL202" s="16"/>
      <c r="DM202" s="16"/>
      <c r="DN202" s="16"/>
      <c r="DO202" s="16"/>
      <c r="DP202" s="16"/>
      <c r="DQ202" s="16"/>
      <c r="DR202" s="16"/>
      <c r="DS202" s="16"/>
      <c r="DT202" s="16"/>
      <c r="DU202" s="16"/>
      <c r="DV202" s="16"/>
      <c r="DW202" s="16"/>
      <c r="DX202" s="16"/>
      <c r="DY202" s="16"/>
      <c r="DZ202" s="16"/>
      <c r="EA202" s="16"/>
      <c r="EB202" s="16"/>
      <c r="EC202" s="16"/>
      <c r="ED202" s="16"/>
      <c r="EE202" s="16"/>
      <c r="EF202" s="16"/>
      <c r="EG202" s="16"/>
      <c r="EH202" s="16"/>
      <c r="EI202" s="16"/>
      <c r="EJ202" s="16"/>
      <c r="EK202" s="16"/>
      <c r="EL202" s="16"/>
      <c r="EM202" s="16"/>
      <c r="EN202" s="16"/>
      <c r="EO202" s="16"/>
      <c r="EP202" s="16"/>
      <c r="EQ202" s="16"/>
      <c r="ER202" s="16"/>
      <c r="ES202" s="16"/>
      <c r="ET202" s="16"/>
      <c r="EU202" s="16"/>
      <c r="EV202" s="16"/>
      <c r="EW202" s="16"/>
      <c r="EX202" s="16"/>
      <c r="EY202" s="16"/>
      <c r="EZ202" s="16"/>
      <c r="FA202" s="16"/>
      <c r="FB202" s="16"/>
      <c r="FC202" s="16"/>
      <c r="FD202" s="16"/>
      <c r="FE202" s="16"/>
      <c r="FF202" s="16"/>
      <c r="FG202" s="16"/>
      <c r="FH202" s="16"/>
      <c r="FI202" s="16"/>
      <c r="FJ202" s="16"/>
      <c r="FK202" s="16"/>
      <c r="FL202" s="16"/>
      <c r="FM202" s="16"/>
      <c r="FN202" s="16"/>
      <c r="FO202" s="16"/>
      <c r="FP202" s="16"/>
      <c r="FQ202" s="16"/>
      <c r="FR202" s="16"/>
      <c r="FS202" s="16"/>
      <c r="FT202" s="16"/>
      <c r="FU202" s="16"/>
      <c r="FV202" s="16"/>
      <c r="FW202" s="16"/>
      <c r="FX202" s="16"/>
      <c r="FY202" s="16"/>
      <c r="FZ202" s="16"/>
      <c r="GA202" s="16"/>
      <c r="GB202" s="16"/>
      <c r="GC202" s="16"/>
      <c r="GD202" s="16"/>
      <c r="GE202" s="16"/>
      <c r="GF202" s="16"/>
      <c r="GG202" s="16"/>
      <c r="GH202" s="16"/>
      <c r="GI202" s="16"/>
      <c r="GJ202" s="16"/>
      <c r="GK202" s="16"/>
      <c r="GL202" s="16"/>
      <c r="GM202" s="16"/>
      <c r="GN202" s="16"/>
      <c r="GO202" s="16"/>
      <c r="GP202" s="16"/>
      <c r="GQ202" s="16"/>
      <c r="GR202" s="16"/>
      <c r="GS202" s="16"/>
      <c r="GT202" s="16"/>
      <c r="GU202" s="16"/>
      <c r="GV202" s="16"/>
      <c r="GW202" s="16"/>
      <c r="GX202" s="16"/>
      <c r="GY202" s="16"/>
      <c r="GZ202" s="16"/>
      <c r="HA202" s="16"/>
      <c r="HB202" s="16"/>
      <c r="HC202" s="16"/>
      <c r="HD202" s="16"/>
      <c r="HE202" s="16"/>
      <c r="HF202" s="16"/>
      <c r="HG202" s="16"/>
      <c r="HH202" s="16"/>
      <c r="HI202" s="16"/>
      <c r="HJ202" s="16"/>
      <c r="HK202" s="16"/>
      <c r="HL202" s="16"/>
      <c r="HM202" s="16"/>
      <c r="HN202" s="16"/>
      <c r="HO202" s="16"/>
      <c r="HP202" s="16"/>
      <c r="HQ202" s="16"/>
      <c r="HR202" s="16"/>
      <c r="HS202" s="16"/>
      <c r="HT202" s="16"/>
      <c r="HU202" s="16"/>
      <c r="HV202" s="16"/>
      <c r="HW202" s="16"/>
      <c r="HX202" s="16"/>
      <c r="HY202" s="16"/>
      <c r="HZ202" s="16"/>
      <c r="IA202" s="16"/>
      <c r="IB202" s="16"/>
      <c r="IC202" s="16"/>
      <c r="ID202" s="16"/>
      <c r="IE202" s="16"/>
      <c r="IF202" s="16"/>
    </row>
    <row r="203" spans="1:240" s="19" customFormat="1" ht="30" customHeight="1" x14ac:dyDescent="0.2">
      <c r="A203" s="456" t="s">
        <v>10</v>
      </c>
      <c r="B203" s="457" t="s">
        <v>10</v>
      </c>
      <c r="C203" s="458" t="s">
        <v>6</v>
      </c>
      <c r="D203" s="459" t="s">
        <v>87</v>
      </c>
      <c r="E203" s="726" t="s">
        <v>22</v>
      </c>
      <c r="F203" s="190" t="s">
        <v>204</v>
      </c>
      <c r="G203" s="284">
        <v>8.8000000000000007</v>
      </c>
      <c r="H203" s="284">
        <v>8.8000000000000007</v>
      </c>
      <c r="I203" s="355">
        <v>16</v>
      </c>
      <c r="J203" s="233">
        <v>16</v>
      </c>
      <c r="K203" s="233">
        <v>18</v>
      </c>
      <c r="L203" s="786" t="s">
        <v>116</v>
      </c>
      <c r="M203" s="534">
        <v>100</v>
      </c>
      <c r="N203" s="534">
        <v>100</v>
      </c>
      <c r="O203" s="534">
        <v>100</v>
      </c>
      <c r="P203" s="52"/>
      <c r="Q203" s="18"/>
      <c r="R203" s="18"/>
      <c r="S203" s="18"/>
      <c r="T203" s="18"/>
      <c r="U203" s="18"/>
      <c r="V203" s="18"/>
      <c r="W203" s="18"/>
      <c r="X203" s="18"/>
      <c r="Y203" s="18"/>
      <c r="Z203" s="18"/>
      <c r="AA203" s="18"/>
      <c r="AB203" s="18"/>
      <c r="AC203" s="18"/>
      <c r="AD203" s="18"/>
      <c r="AE203" s="18"/>
      <c r="AF203" s="18"/>
      <c r="AG203" s="18"/>
      <c r="AH203" s="18"/>
      <c r="AI203" s="18"/>
      <c r="AJ203" s="18"/>
      <c r="AK203" s="18"/>
      <c r="AL203" s="18"/>
      <c r="AM203" s="18"/>
      <c r="AN203" s="18"/>
      <c r="AO203" s="18"/>
      <c r="AP203" s="18"/>
      <c r="AQ203" s="18"/>
      <c r="AR203" s="18"/>
      <c r="AS203" s="18"/>
      <c r="AT203" s="18"/>
      <c r="AU203" s="18"/>
      <c r="AV203" s="18"/>
      <c r="AW203" s="18"/>
      <c r="AX203" s="18"/>
      <c r="AY203" s="18"/>
      <c r="AZ203" s="18"/>
      <c r="BA203" s="18"/>
      <c r="BB203" s="18"/>
      <c r="BC203" s="18"/>
      <c r="BD203" s="18"/>
      <c r="BE203" s="18"/>
      <c r="BF203" s="18"/>
      <c r="BG203" s="18"/>
      <c r="BH203" s="18"/>
      <c r="BI203" s="18"/>
      <c r="BJ203" s="18"/>
      <c r="BK203" s="18"/>
      <c r="BL203" s="18"/>
      <c r="BM203" s="18"/>
      <c r="BN203" s="18"/>
      <c r="BO203" s="18"/>
      <c r="BP203" s="18"/>
      <c r="BQ203" s="18"/>
      <c r="BR203" s="18"/>
      <c r="BS203" s="18"/>
      <c r="BT203" s="18"/>
      <c r="BU203" s="18"/>
      <c r="BV203" s="18"/>
      <c r="BW203" s="18"/>
      <c r="BX203" s="18"/>
      <c r="BY203" s="18"/>
      <c r="BZ203" s="18"/>
      <c r="CA203" s="18"/>
      <c r="CB203" s="18"/>
      <c r="CC203" s="18"/>
      <c r="CD203" s="18"/>
      <c r="CE203" s="18"/>
      <c r="CF203" s="18"/>
      <c r="CG203" s="18"/>
      <c r="CH203" s="18"/>
      <c r="CI203" s="18"/>
      <c r="CJ203" s="18"/>
      <c r="CK203" s="18"/>
      <c r="CL203" s="18"/>
      <c r="CM203" s="18"/>
      <c r="CN203" s="18"/>
      <c r="CO203" s="18"/>
      <c r="CP203" s="18"/>
      <c r="CQ203" s="18"/>
      <c r="CR203" s="18"/>
      <c r="CS203" s="18"/>
      <c r="CT203" s="18"/>
      <c r="CU203" s="18"/>
      <c r="CV203" s="18"/>
      <c r="CW203" s="18"/>
      <c r="CX203" s="18"/>
      <c r="CY203" s="18"/>
      <c r="CZ203" s="18"/>
      <c r="DA203" s="18"/>
      <c r="DB203" s="18"/>
      <c r="DC203" s="18"/>
      <c r="DD203" s="18"/>
      <c r="DE203" s="18"/>
      <c r="DF203" s="18"/>
      <c r="DG203" s="18"/>
      <c r="DH203" s="18"/>
      <c r="DI203" s="18"/>
      <c r="DJ203" s="18"/>
      <c r="DK203" s="18"/>
      <c r="DL203" s="18"/>
      <c r="DM203" s="18"/>
      <c r="DN203" s="18"/>
      <c r="DO203" s="18"/>
      <c r="DP203" s="18"/>
      <c r="DQ203" s="18"/>
      <c r="DR203" s="18"/>
      <c r="DS203" s="18"/>
      <c r="DT203" s="18"/>
      <c r="DU203" s="18"/>
      <c r="DV203" s="18"/>
      <c r="DW203" s="18"/>
      <c r="DX203" s="18"/>
      <c r="DY203" s="18"/>
      <c r="DZ203" s="18"/>
      <c r="EA203" s="18"/>
      <c r="EB203" s="18"/>
      <c r="EC203" s="18"/>
      <c r="ED203" s="18"/>
      <c r="EE203" s="18"/>
      <c r="EF203" s="18"/>
      <c r="EG203" s="18"/>
      <c r="EH203" s="18"/>
      <c r="EI203" s="18"/>
      <c r="EJ203" s="18"/>
      <c r="EK203" s="18"/>
      <c r="EL203" s="18"/>
      <c r="EM203" s="18"/>
      <c r="EN203" s="18"/>
      <c r="EO203" s="18"/>
      <c r="EP203" s="18"/>
      <c r="EQ203" s="18"/>
      <c r="ER203" s="18"/>
      <c r="ES203" s="18"/>
      <c r="ET203" s="18"/>
      <c r="EU203" s="18"/>
      <c r="EV203" s="18"/>
      <c r="EW203" s="18"/>
      <c r="EX203" s="18"/>
      <c r="EY203" s="18"/>
      <c r="EZ203" s="18"/>
      <c r="FA203" s="18"/>
      <c r="FB203" s="18"/>
      <c r="FC203" s="18"/>
      <c r="FD203" s="18"/>
      <c r="FE203" s="18"/>
      <c r="FF203" s="18"/>
      <c r="FG203" s="18"/>
      <c r="FH203" s="18"/>
      <c r="FI203" s="18"/>
      <c r="FJ203" s="18"/>
      <c r="FK203" s="18"/>
      <c r="FL203" s="18"/>
      <c r="FM203" s="18"/>
      <c r="FN203" s="18"/>
      <c r="FO203" s="18"/>
      <c r="FP203" s="18"/>
      <c r="FQ203" s="18"/>
      <c r="FR203" s="18"/>
      <c r="FS203" s="18"/>
      <c r="FT203" s="18"/>
      <c r="FU203" s="18"/>
      <c r="FV203" s="18"/>
      <c r="FW203" s="18"/>
      <c r="FX203" s="18"/>
      <c r="FY203" s="18"/>
      <c r="FZ203" s="18"/>
      <c r="GA203" s="18"/>
      <c r="GB203" s="18"/>
      <c r="GC203" s="18"/>
      <c r="GD203" s="18"/>
      <c r="GE203" s="18"/>
      <c r="GF203" s="18"/>
      <c r="GG203" s="18"/>
      <c r="GH203" s="18"/>
      <c r="GI203" s="18"/>
      <c r="GJ203" s="18"/>
      <c r="GK203" s="18"/>
      <c r="GL203" s="18"/>
      <c r="GM203" s="18"/>
      <c r="GN203" s="18"/>
      <c r="GO203" s="18"/>
      <c r="GP203" s="18"/>
      <c r="GQ203" s="18"/>
      <c r="GR203" s="18"/>
      <c r="GS203" s="18"/>
      <c r="GT203" s="18"/>
      <c r="GU203" s="18"/>
      <c r="GV203" s="18"/>
      <c r="GW203" s="18"/>
      <c r="GX203" s="18"/>
      <c r="GY203" s="18"/>
      <c r="GZ203" s="18"/>
      <c r="HA203" s="18"/>
      <c r="HB203" s="18"/>
      <c r="HC203" s="18"/>
      <c r="HD203" s="18"/>
      <c r="HE203" s="18"/>
      <c r="HF203" s="18"/>
      <c r="HG203" s="18"/>
      <c r="HH203" s="18"/>
      <c r="HI203" s="18"/>
      <c r="HJ203" s="18"/>
      <c r="HK203" s="18"/>
      <c r="HL203" s="18"/>
      <c r="HM203" s="18"/>
      <c r="HN203" s="18"/>
      <c r="HO203" s="18"/>
      <c r="HP203" s="18"/>
      <c r="HQ203" s="18"/>
      <c r="HR203" s="18"/>
      <c r="HS203" s="18"/>
      <c r="HT203" s="18"/>
      <c r="HU203" s="18"/>
      <c r="HV203" s="18"/>
      <c r="HW203" s="18"/>
      <c r="HX203" s="18"/>
      <c r="HY203" s="18"/>
      <c r="HZ203" s="18"/>
      <c r="IA203" s="18"/>
      <c r="IB203" s="18"/>
      <c r="IC203" s="18"/>
      <c r="ID203" s="18"/>
      <c r="IE203" s="18"/>
      <c r="IF203" s="18"/>
    </row>
    <row r="204" spans="1:240" s="19" customFormat="1" ht="24" customHeight="1" x14ac:dyDescent="0.2">
      <c r="A204" s="456"/>
      <c r="B204" s="457"/>
      <c r="C204" s="458"/>
      <c r="D204" s="459"/>
      <c r="E204" s="727"/>
      <c r="F204" s="190" t="s">
        <v>190</v>
      </c>
      <c r="G204" s="284"/>
      <c r="H204" s="284"/>
      <c r="I204" s="355">
        <v>7.5</v>
      </c>
      <c r="J204" s="233"/>
      <c r="K204" s="233"/>
      <c r="L204" s="787"/>
      <c r="M204" s="535"/>
      <c r="N204" s="535"/>
      <c r="O204" s="535"/>
      <c r="P204" s="52"/>
      <c r="Q204" s="18"/>
      <c r="R204" s="18"/>
      <c r="S204" s="18"/>
      <c r="T204" s="18"/>
      <c r="U204" s="18"/>
      <c r="V204" s="18"/>
      <c r="W204" s="18"/>
      <c r="X204" s="18"/>
      <c r="Y204" s="18"/>
      <c r="Z204" s="18"/>
      <c r="AA204" s="18"/>
      <c r="AB204" s="18"/>
      <c r="AC204" s="18"/>
      <c r="AD204" s="18"/>
      <c r="AE204" s="18"/>
      <c r="AF204" s="18"/>
      <c r="AG204" s="18"/>
      <c r="AH204" s="18"/>
      <c r="AI204" s="18"/>
      <c r="AJ204" s="18"/>
      <c r="AK204" s="18"/>
      <c r="AL204" s="18"/>
      <c r="AM204" s="18"/>
      <c r="AN204" s="18"/>
      <c r="AO204" s="18"/>
      <c r="AP204" s="18"/>
      <c r="AQ204" s="18"/>
      <c r="AR204" s="18"/>
      <c r="AS204" s="18"/>
      <c r="AT204" s="18"/>
      <c r="AU204" s="18"/>
      <c r="AV204" s="18"/>
      <c r="AW204" s="18"/>
      <c r="AX204" s="18"/>
      <c r="AY204" s="18"/>
      <c r="AZ204" s="18"/>
      <c r="BA204" s="18"/>
      <c r="BB204" s="18"/>
      <c r="BC204" s="18"/>
      <c r="BD204" s="18"/>
      <c r="BE204" s="18"/>
      <c r="BF204" s="18"/>
      <c r="BG204" s="18"/>
      <c r="BH204" s="18"/>
      <c r="BI204" s="18"/>
      <c r="BJ204" s="18"/>
      <c r="BK204" s="18"/>
      <c r="BL204" s="18"/>
      <c r="BM204" s="18"/>
      <c r="BN204" s="18"/>
      <c r="BO204" s="18"/>
      <c r="BP204" s="18"/>
      <c r="BQ204" s="18"/>
      <c r="BR204" s="18"/>
      <c r="BS204" s="18"/>
      <c r="BT204" s="18"/>
      <c r="BU204" s="18"/>
      <c r="BV204" s="18"/>
      <c r="BW204" s="18"/>
      <c r="BX204" s="18"/>
      <c r="BY204" s="18"/>
      <c r="BZ204" s="18"/>
      <c r="CA204" s="18"/>
      <c r="CB204" s="18"/>
      <c r="CC204" s="18"/>
      <c r="CD204" s="18"/>
      <c r="CE204" s="18"/>
      <c r="CF204" s="18"/>
      <c r="CG204" s="18"/>
      <c r="CH204" s="18"/>
      <c r="CI204" s="18"/>
      <c r="CJ204" s="18"/>
      <c r="CK204" s="18"/>
      <c r="CL204" s="18"/>
      <c r="CM204" s="18"/>
      <c r="CN204" s="18"/>
      <c r="CO204" s="18"/>
      <c r="CP204" s="18"/>
      <c r="CQ204" s="18"/>
      <c r="CR204" s="18"/>
      <c r="CS204" s="18"/>
      <c r="CT204" s="18"/>
      <c r="CU204" s="18"/>
      <c r="CV204" s="18"/>
      <c r="CW204" s="18"/>
      <c r="CX204" s="18"/>
      <c r="CY204" s="18"/>
      <c r="CZ204" s="18"/>
      <c r="DA204" s="18"/>
      <c r="DB204" s="18"/>
      <c r="DC204" s="18"/>
      <c r="DD204" s="18"/>
      <c r="DE204" s="18"/>
      <c r="DF204" s="18"/>
      <c r="DG204" s="18"/>
      <c r="DH204" s="18"/>
      <c r="DI204" s="18"/>
      <c r="DJ204" s="18"/>
      <c r="DK204" s="18"/>
      <c r="DL204" s="18"/>
      <c r="DM204" s="18"/>
      <c r="DN204" s="18"/>
      <c r="DO204" s="18"/>
      <c r="DP204" s="18"/>
      <c r="DQ204" s="18"/>
      <c r="DR204" s="18"/>
      <c r="DS204" s="18"/>
      <c r="DT204" s="18"/>
      <c r="DU204" s="18"/>
      <c r="DV204" s="18"/>
      <c r="DW204" s="18"/>
      <c r="DX204" s="18"/>
      <c r="DY204" s="18"/>
      <c r="DZ204" s="18"/>
      <c r="EA204" s="18"/>
      <c r="EB204" s="18"/>
      <c r="EC204" s="18"/>
      <c r="ED204" s="18"/>
      <c r="EE204" s="18"/>
      <c r="EF204" s="18"/>
      <c r="EG204" s="18"/>
      <c r="EH204" s="18"/>
      <c r="EI204" s="18"/>
      <c r="EJ204" s="18"/>
      <c r="EK204" s="18"/>
      <c r="EL204" s="18"/>
      <c r="EM204" s="18"/>
      <c r="EN204" s="18"/>
      <c r="EO204" s="18"/>
      <c r="EP204" s="18"/>
      <c r="EQ204" s="18"/>
      <c r="ER204" s="18"/>
      <c r="ES204" s="18"/>
      <c r="ET204" s="18"/>
      <c r="EU204" s="18"/>
      <c r="EV204" s="18"/>
      <c r="EW204" s="18"/>
      <c r="EX204" s="18"/>
      <c r="EY204" s="18"/>
      <c r="EZ204" s="18"/>
      <c r="FA204" s="18"/>
      <c r="FB204" s="18"/>
      <c r="FC204" s="18"/>
      <c r="FD204" s="18"/>
      <c r="FE204" s="18"/>
      <c r="FF204" s="18"/>
      <c r="FG204" s="18"/>
      <c r="FH204" s="18"/>
      <c r="FI204" s="18"/>
      <c r="FJ204" s="18"/>
      <c r="FK204" s="18"/>
      <c r="FL204" s="18"/>
      <c r="FM204" s="18"/>
      <c r="FN204" s="18"/>
      <c r="FO204" s="18"/>
      <c r="FP204" s="18"/>
      <c r="FQ204" s="18"/>
      <c r="FR204" s="18"/>
      <c r="FS204" s="18"/>
      <c r="FT204" s="18"/>
      <c r="FU204" s="18"/>
      <c r="FV204" s="18"/>
      <c r="FW204" s="18"/>
      <c r="FX204" s="18"/>
      <c r="FY204" s="18"/>
      <c r="FZ204" s="18"/>
      <c r="GA204" s="18"/>
      <c r="GB204" s="18"/>
      <c r="GC204" s="18"/>
      <c r="GD204" s="18"/>
      <c r="GE204" s="18"/>
      <c r="GF204" s="18"/>
      <c r="GG204" s="18"/>
      <c r="GH204" s="18"/>
      <c r="GI204" s="18"/>
      <c r="GJ204" s="18"/>
      <c r="GK204" s="18"/>
      <c r="GL204" s="18"/>
      <c r="GM204" s="18"/>
      <c r="GN204" s="18"/>
      <c r="GO204" s="18"/>
      <c r="GP204" s="18"/>
      <c r="GQ204" s="18"/>
      <c r="GR204" s="18"/>
      <c r="GS204" s="18"/>
      <c r="GT204" s="18"/>
      <c r="GU204" s="18"/>
      <c r="GV204" s="18"/>
      <c r="GW204" s="18"/>
      <c r="GX204" s="18"/>
      <c r="GY204" s="18"/>
      <c r="GZ204" s="18"/>
      <c r="HA204" s="18"/>
      <c r="HB204" s="18"/>
      <c r="HC204" s="18"/>
      <c r="HD204" s="18"/>
      <c r="HE204" s="18"/>
      <c r="HF204" s="18"/>
      <c r="HG204" s="18"/>
      <c r="HH204" s="18"/>
      <c r="HI204" s="18"/>
      <c r="HJ204" s="18"/>
      <c r="HK204" s="18"/>
      <c r="HL204" s="18"/>
      <c r="HM204" s="18"/>
      <c r="HN204" s="18"/>
      <c r="HO204" s="18"/>
      <c r="HP204" s="18"/>
      <c r="HQ204" s="18"/>
      <c r="HR204" s="18"/>
      <c r="HS204" s="18"/>
      <c r="HT204" s="18"/>
      <c r="HU204" s="18"/>
      <c r="HV204" s="18"/>
      <c r="HW204" s="18"/>
      <c r="HX204" s="18"/>
      <c r="HY204" s="18"/>
      <c r="HZ204" s="18"/>
      <c r="IA204" s="18"/>
      <c r="IB204" s="18"/>
      <c r="IC204" s="18"/>
      <c r="ID204" s="18"/>
      <c r="IE204" s="18"/>
      <c r="IF204" s="18"/>
    </row>
    <row r="205" spans="1:240" s="15" customFormat="1" ht="22.5" customHeight="1" x14ac:dyDescent="0.2">
      <c r="A205" s="456"/>
      <c r="B205" s="457"/>
      <c r="C205" s="458"/>
      <c r="D205" s="459"/>
      <c r="E205" s="728"/>
      <c r="F205" s="356" t="s">
        <v>43</v>
      </c>
      <c r="G205" s="217">
        <f t="shared" ref="G205:K205" si="53">SUM(G203)</f>
        <v>8.8000000000000007</v>
      </c>
      <c r="H205" s="217">
        <f t="shared" si="53"/>
        <v>8.8000000000000007</v>
      </c>
      <c r="I205" s="217">
        <f>SUM(I203+I204)</f>
        <v>23.5</v>
      </c>
      <c r="J205" s="217">
        <f t="shared" si="53"/>
        <v>16</v>
      </c>
      <c r="K205" s="217">
        <f t="shared" si="53"/>
        <v>18</v>
      </c>
      <c r="L205" s="521"/>
      <c r="M205" s="522"/>
      <c r="N205" s="522"/>
      <c r="O205" s="523"/>
      <c r="P205" s="44"/>
      <c r="Q205" s="14"/>
      <c r="R205" s="14"/>
      <c r="S205" s="14"/>
      <c r="T205" s="14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F205" s="14"/>
      <c r="AG205" s="14"/>
      <c r="AH205" s="14"/>
      <c r="AI205" s="14"/>
      <c r="AJ205" s="14"/>
      <c r="AK205" s="14"/>
      <c r="AL205" s="14"/>
      <c r="AM205" s="14"/>
      <c r="AN205" s="14"/>
      <c r="AO205" s="14"/>
      <c r="AP205" s="14"/>
      <c r="AQ205" s="14"/>
      <c r="AR205" s="14"/>
      <c r="AS205" s="14"/>
      <c r="AT205" s="14"/>
      <c r="AU205" s="14"/>
      <c r="AV205" s="14"/>
      <c r="AW205" s="14"/>
      <c r="AX205" s="14"/>
      <c r="AY205" s="14"/>
      <c r="AZ205" s="14"/>
      <c r="BA205" s="14"/>
      <c r="BB205" s="14"/>
      <c r="BC205" s="14"/>
      <c r="BD205" s="14"/>
      <c r="BE205" s="14"/>
      <c r="BF205" s="14"/>
      <c r="BG205" s="14"/>
      <c r="BH205" s="14"/>
      <c r="BI205" s="14"/>
      <c r="BJ205" s="14"/>
      <c r="BK205" s="14"/>
      <c r="BL205" s="14"/>
      <c r="BM205" s="14"/>
      <c r="BN205" s="14"/>
      <c r="BO205" s="14"/>
      <c r="BP205" s="14"/>
      <c r="BQ205" s="14"/>
      <c r="BR205" s="14"/>
      <c r="BS205" s="14"/>
      <c r="BT205" s="14"/>
      <c r="BU205" s="14"/>
      <c r="BV205" s="14"/>
      <c r="BW205" s="14"/>
      <c r="BX205" s="14"/>
      <c r="BY205" s="14"/>
      <c r="BZ205" s="14"/>
      <c r="CA205" s="14"/>
      <c r="CB205" s="14"/>
      <c r="CC205" s="14"/>
      <c r="CD205" s="14"/>
      <c r="CE205" s="14"/>
      <c r="CF205" s="14"/>
      <c r="CG205" s="14"/>
      <c r="CH205" s="14"/>
      <c r="CI205" s="14"/>
      <c r="CJ205" s="14"/>
      <c r="CK205" s="14"/>
      <c r="CL205" s="14"/>
      <c r="CM205" s="14"/>
      <c r="CN205" s="14"/>
      <c r="CO205" s="14"/>
      <c r="CP205" s="14"/>
      <c r="CQ205" s="14"/>
      <c r="CR205" s="14"/>
      <c r="CS205" s="14"/>
      <c r="CT205" s="14"/>
      <c r="CU205" s="14"/>
      <c r="CV205" s="14"/>
      <c r="CW205" s="14"/>
      <c r="CX205" s="14"/>
      <c r="CY205" s="14"/>
      <c r="CZ205" s="14"/>
      <c r="DA205" s="14"/>
      <c r="DB205" s="14"/>
      <c r="DC205" s="14"/>
      <c r="DD205" s="14"/>
      <c r="DE205" s="14"/>
      <c r="DF205" s="14"/>
      <c r="DG205" s="14"/>
      <c r="DH205" s="14"/>
      <c r="DI205" s="14"/>
      <c r="DJ205" s="14"/>
      <c r="DK205" s="14"/>
      <c r="DL205" s="14"/>
      <c r="DM205" s="14"/>
      <c r="DN205" s="14"/>
      <c r="DO205" s="14"/>
      <c r="DP205" s="14"/>
      <c r="DQ205" s="14"/>
      <c r="DR205" s="14"/>
      <c r="DS205" s="14"/>
      <c r="DT205" s="14"/>
      <c r="DU205" s="14"/>
      <c r="DV205" s="14"/>
      <c r="DW205" s="14"/>
      <c r="DX205" s="14"/>
      <c r="DY205" s="14"/>
      <c r="DZ205" s="14"/>
      <c r="EA205" s="14"/>
      <c r="EB205" s="14"/>
      <c r="EC205" s="14"/>
      <c r="ED205" s="14"/>
      <c r="EE205" s="14"/>
      <c r="EF205" s="14"/>
      <c r="EG205" s="14"/>
      <c r="EH205" s="14"/>
      <c r="EI205" s="14"/>
      <c r="EJ205" s="14"/>
      <c r="EK205" s="14"/>
      <c r="EL205" s="14"/>
      <c r="EM205" s="14"/>
      <c r="EN205" s="14"/>
      <c r="EO205" s="14"/>
      <c r="EP205" s="14"/>
      <c r="EQ205" s="14"/>
      <c r="ER205" s="14"/>
      <c r="ES205" s="14"/>
      <c r="ET205" s="14"/>
      <c r="EU205" s="14"/>
      <c r="EV205" s="14"/>
      <c r="EW205" s="14"/>
      <c r="EX205" s="14"/>
      <c r="EY205" s="14"/>
      <c r="EZ205" s="14"/>
      <c r="FA205" s="14"/>
      <c r="FB205" s="14"/>
      <c r="FC205" s="14"/>
      <c r="FD205" s="14"/>
      <c r="FE205" s="14"/>
      <c r="FF205" s="14"/>
      <c r="FG205" s="14"/>
      <c r="FH205" s="14"/>
      <c r="FI205" s="14"/>
      <c r="FJ205" s="14"/>
      <c r="FK205" s="14"/>
      <c r="FL205" s="14"/>
      <c r="FM205" s="14"/>
      <c r="FN205" s="14"/>
      <c r="FO205" s="14"/>
      <c r="FP205" s="14"/>
      <c r="FQ205" s="14"/>
      <c r="FR205" s="14"/>
      <c r="FS205" s="14"/>
      <c r="FT205" s="14"/>
      <c r="FU205" s="14"/>
      <c r="FV205" s="14"/>
      <c r="FW205" s="14"/>
      <c r="FX205" s="14"/>
      <c r="FY205" s="14"/>
      <c r="FZ205" s="14"/>
      <c r="GA205" s="14"/>
      <c r="GB205" s="14"/>
      <c r="GC205" s="14"/>
      <c r="GD205" s="14"/>
      <c r="GE205" s="14"/>
      <c r="GF205" s="14"/>
      <c r="GG205" s="14"/>
      <c r="GH205" s="14"/>
      <c r="GI205" s="14"/>
      <c r="GJ205" s="14"/>
      <c r="GK205" s="14"/>
      <c r="GL205" s="14"/>
      <c r="GM205" s="14"/>
      <c r="GN205" s="14"/>
      <c r="GO205" s="14"/>
      <c r="GP205" s="14"/>
      <c r="GQ205" s="14"/>
      <c r="GR205" s="14"/>
      <c r="GS205" s="14"/>
      <c r="GT205" s="14"/>
      <c r="GU205" s="14"/>
      <c r="GV205" s="14"/>
      <c r="GW205" s="14"/>
      <c r="GX205" s="14"/>
      <c r="GY205" s="14"/>
      <c r="GZ205" s="14"/>
      <c r="HA205" s="14"/>
      <c r="HB205" s="14"/>
      <c r="HC205" s="14"/>
      <c r="HD205" s="14"/>
      <c r="HE205" s="14"/>
      <c r="HF205" s="14"/>
      <c r="HG205" s="14"/>
      <c r="HH205" s="14"/>
      <c r="HI205" s="14"/>
      <c r="HJ205" s="14"/>
      <c r="HK205" s="14"/>
      <c r="HL205" s="14"/>
      <c r="HM205" s="14"/>
      <c r="HN205" s="14"/>
      <c r="HO205" s="14"/>
      <c r="HP205" s="14"/>
      <c r="HQ205" s="14"/>
      <c r="HR205" s="14"/>
      <c r="HS205" s="14"/>
      <c r="HT205" s="14"/>
      <c r="HU205" s="14"/>
      <c r="HV205" s="14"/>
      <c r="HW205" s="14"/>
      <c r="HX205" s="14"/>
      <c r="HY205" s="14"/>
      <c r="HZ205" s="14"/>
      <c r="IA205" s="14"/>
      <c r="IB205" s="14"/>
      <c r="IC205" s="14"/>
      <c r="ID205" s="14"/>
      <c r="IE205" s="14"/>
      <c r="IF205" s="14"/>
    </row>
    <row r="206" spans="1:240" s="17" customFormat="1" ht="19.5" customHeight="1" x14ac:dyDescent="0.2">
      <c r="A206" s="49" t="s">
        <v>10</v>
      </c>
      <c r="B206" s="51" t="s">
        <v>10</v>
      </c>
      <c r="C206" s="531" t="s">
        <v>45</v>
      </c>
      <c r="D206" s="532"/>
      <c r="E206" s="532"/>
      <c r="F206" s="533"/>
      <c r="G206" s="96">
        <f t="shared" ref="G206:K206" si="54">SUM(G205)</f>
        <v>8.8000000000000007</v>
      </c>
      <c r="H206" s="96">
        <f t="shared" si="54"/>
        <v>8.8000000000000007</v>
      </c>
      <c r="I206" s="96">
        <f t="shared" si="54"/>
        <v>23.5</v>
      </c>
      <c r="J206" s="96">
        <f t="shared" si="54"/>
        <v>16</v>
      </c>
      <c r="K206" s="96">
        <f t="shared" si="54"/>
        <v>18</v>
      </c>
      <c r="L206" s="536"/>
      <c r="M206" s="537"/>
      <c r="N206" s="537"/>
      <c r="O206" s="538"/>
      <c r="P206" s="44"/>
      <c r="Q206" s="16"/>
      <c r="R206" s="16"/>
      <c r="S206" s="16"/>
      <c r="T206" s="16"/>
      <c r="U206" s="16"/>
      <c r="V206" s="16"/>
      <c r="W206" s="16"/>
      <c r="X206" s="16"/>
      <c r="Y206" s="16"/>
      <c r="Z206" s="16"/>
      <c r="AA206" s="16"/>
      <c r="AB206" s="16"/>
      <c r="AC206" s="16"/>
      <c r="AD206" s="16"/>
      <c r="AE206" s="16"/>
      <c r="AF206" s="16"/>
      <c r="AG206" s="16"/>
      <c r="AH206" s="16"/>
      <c r="AI206" s="16"/>
      <c r="AJ206" s="16"/>
      <c r="AK206" s="16"/>
      <c r="AL206" s="16"/>
      <c r="AM206" s="16"/>
      <c r="AN206" s="16"/>
      <c r="AO206" s="16"/>
      <c r="AP206" s="16"/>
      <c r="AQ206" s="16"/>
      <c r="AR206" s="16"/>
      <c r="AS206" s="16"/>
      <c r="AT206" s="16"/>
      <c r="AU206" s="16"/>
      <c r="AV206" s="16"/>
      <c r="AW206" s="16"/>
      <c r="AX206" s="16"/>
      <c r="AY206" s="16"/>
      <c r="AZ206" s="16"/>
      <c r="BA206" s="16"/>
      <c r="BB206" s="16"/>
      <c r="BC206" s="16"/>
      <c r="BD206" s="16"/>
      <c r="BE206" s="16"/>
      <c r="BF206" s="16"/>
      <c r="BG206" s="16"/>
      <c r="BH206" s="16"/>
      <c r="BI206" s="16"/>
      <c r="BJ206" s="16"/>
      <c r="BK206" s="16"/>
      <c r="BL206" s="16"/>
      <c r="BM206" s="16"/>
      <c r="BN206" s="16"/>
      <c r="BO206" s="16"/>
      <c r="BP206" s="16"/>
      <c r="BQ206" s="16"/>
      <c r="BR206" s="16"/>
      <c r="BS206" s="16"/>
      <c r="BT206" s="16"/>
      <c r="BU206" s="16"/>
      <c r="BV206" s="16"/>
      <c r="BW206" s="16"/>
      <c r="BX206" s="16"/>
      <c r="BY206" s="16"/>
      <c r="BZ206" s="16"/>
      <c r="CA206" s="16"/>
      <c r="CB206" s="16"/>
      <c r="CC206" s="16"/>
      <c r="CD206" s="16"/>
      <c r="CE206" s="16"/>
      <c r="CF206" s="16"/>
      <c r="CG206" s="16"/>
      <c r="CH206" s="16"/>
      <c r="CI206" s="16"/>
      <c r="CJ206" s="16"/>
      <c r="CK206" s="16"/>
      <c r="CL206" s="16"/>
      <c r="CM206" s="16"/>
      <c r="CN206" s="16"/>
      <c r="CO206" s="16"/>
      <c r="CP206" s="16"/>
      <c r="CQ206" s="16"/>
      <c r="CR206" s="16"/>
      <c r="CS206" s="16"/>
      <c r="CT206" s="16"/>
      <c r="CU206" s="16"/>
      <c r="CV206" s="16"/>
      <c r="CW206" s="16"/>
      <c r="CX206" s="16"/>
      <c r="CY206" s="16"/>
      <c r="CZ206" s="16"/>
      <c r="DA206" s="16"/>
      <c r="DB206" s="16"/>
      <c r="DC206" s="16"/>
      <c r="DD206" s="16"/>
      <c r="DE206" s="16"/>
      <c r="DF206" s="16"/>
      <c r="DG206" s="16"/>
      <c r="DH206" s="16"/>
      <c r="DI206" s="16"/>
      <c r="DJ206" s="16"/>
      <c r="DK206" s="16"/>
      <c r="DL206" s="16"/>
      <c r="DM206" s="16"/>
      <c r="DN206" s="16"/>
      <c r="DO206" s="16"/>
      <c r="DP206" s="16"/>
      <c r="DQ206" s="16"/>
      <c r="DR206" s="16"/>
      <c r="DS206" s="16"/>
      <c r="DT206" s="16"/>
      <c r="DU206" s="16"/>
      <c r="DV206" s="16"/>
      <c r="DW206" s="16"/>
      <c r="DX206" s="16"/>
      <c r="DY206" s="16"/>
      <c r="DZ206" s="16"/>
      <c r="EA206" s="16"/>
      <c r="EB206" s="16"/>
      <c r="EC206" s="16"/>
      <c r="ED206" s="16"/>
      <c r="EE206" s="16"/>
      <c r="EF206" s="16"/>
      <c r="EG206" s="16"/>
      <c r="EH206" s="16"/>
      <c r="EI206" s="16"/>
      <c r="EJ206" s="16"/>
      <c r="EK206" s="16"/>
      <c r="EL206" s="16"/>
      <c r="EM206" s="16"/>
      <c r="EN206" s="16"/>
      <c r="EO206" s="16"/>
      <c r="EP206" s="16"/>
      <c r="EQ206" s="16"/>
      <c r="ER206" s="16"/>
      <c r="ES206" s="16"/>
      <c r="ET206" s="16"/>
      <c r="EU206" s="16"/>
      <c r="EV206" s="16"/>
      <c r="EW206" s="16"/>
      <c r="EX206" s="16"/>
      <c r="EY206" s="16"/>
      <c r="EZ206" s="16"/>
      <c r="FA206" s="16"/>
      <c r="FB206" s="16"/>
      <c r="FC206" s="16"/>
      <c r="FD206" s="16"/>
      <c r="FE206" s="16"/>
      <c r="FF206" s="16"/>
      <c r="FG206" s="16"/>
      <c r="FH206" s="16"/>
      <c r="FI206" s="16"/>
      <c r="FJ206" s="16"/>
      <c r="FK206" s="16"/>
      <c r="FL206" s="16"/>
      <c r="FM206" s="16"/>
      <c r="FN206" s="16"/>
      <c r="FO206" s="16"/>
      <c r="FP206" s="16"/>
      <c r="FQ206" s="16"/>
      <c r="FR206" s="16"/>
      <c r="FS206" s="16"/>
      <c r="FT206" s="16"/>
      <c r="FU206" s="16"/>
      <c r="FV206" s="16"/>
      <c r="FW206" s="16"/>
      <c r="FX206" s="16"/>
      <c r="FY206" s="16"/>
      <c r="FZ206" s="16"/>
      <c r="GA206" s="16"/>
      <c r="GB206" s="16"/>
      <c r="GC206" s="16"/>
      <c r="GD206" s="16"/>
      <c r="GE206" s="16"/>
      <c r="GF206" s="16"/>
      <c r="GG206" s="16"/>
      <c r="GH206" s="16"/>
      <c r="GI206" s="16"/>
      <c r="GJ206" s="16"/>
      <c r="GK206" s="16"/>
      <c r="GL206" s="16"/>
      <c r="GM206" s="16"/>
      <c r="GN206" s="16"/>
      <c r="GO206" s="16"/>
      <c r="GP206" s="16"/>
      <c r="GQ206" s="16"/>
      <c r="GR206" s="16"/>
      <c r="GS206" s="16"/>
      <c r="GT206" s="16"/>
      <c r="GU206" s="16"/>
      <c r="GV206" s="16"/>
      <c r="GW206" s="16"/>
      <c r="GX206" s="16"/>
      <c r="GY206" s="16"/>
      <c r="GZ206" s="16"/>
      <c r="HA206" s="16"/>
      <c r="HB206" s="16"/>
      <c r="HC206" s="16"/>
      <c r="HD206" s="16"/>
      <c r="HE206" s="16"/>
      <c r="HF206" s="16"/>
      <c r="HG206" s="16"/>
      <c r="HH206" s="16"/>
      <c r="HI206" s="16"/>
      <c r="HJ206" s="16"/>
      <c r="HK206" s="16"/>
      <c r="HL206" s="16"/>
      <c r="HM206" s="16"/>
      <c r="HN206" s="16"/>
      <c r="HO206" s="16"/>
      <c r="HP206" s="16"/>
      <c r="HQ206" s="16"/>
      <c r="HR206" s="16"/>
      <c r="HS206" s="16"/>
      <c r="HT206" s="16"/>
      <c r="HU206" s="16"/>
      <c r="HV206" s="16"/>
      <c r="HW206" s="16"/>
      <c r="HX206" s="16"/>
      <c r="HY206" s="16"/>
      <c r="HZ206" s="16"/>
      <c r="IA206" s="16"/>
      <c r="IB206" s="16"/>
      <c r="IC206" s="16"/>
      <c r="ID206" s="16"/>
      <c r="IE206" s="16"/>
      <c r="IF206" s="16"/>
    </row>
    <row r="207" spans="1:240" s="15" customFormat="1" ht="16.5" customHeight="1" x14ac:dyDescent="0.2">
      <c r="A207" s="166" t="s">
        <v>10</v>
      </c>
      <c r="B207" s="780" t="s">
        <v>48</v>
      </c>
      <c r="C207" s="781"/>
      <c r="D207" s="781"/>
      <c r="E207" s="781"/>
      <c r="F207" s="782"/>
      <c r="G207" s="182">
        <f>SUM(G190+G201+G206)</f>
        <v>1375.4999999999998</v>
      </c>
      <c r="H207" s="182">
        <f>SUM(H190+H201+H206)</f>
        <v>1434</v>
      </c>
      <c r="I207" s="182">
        <f t="shared" ref="I207:K207" si="55">SUM(I190+I201+I206)</f>
        <v>1441.2</v>
      </c>
      <c r="J207" s="182">
        <f t="shared" si="55"/>
        <v>719</v>
      </c>
      <c r="K207" s="182">
        <f t="shared" si="55"/>
        <v>861.9</v>
      </c>
      <c r="L207" s="517"/>
      <c r="M207" s="518"/>
      <c r="N207" s="518"/>
      <c r="O207" s="519"/>
      <c r="P207" s="36"/>
      <c r="Q207" s="14"/>
      <c r="R207" s="14"/>
      <c r="S207" s="14"/>
      <c r="T207" s="14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F207" s="14"/>
      <c r="AG207" s="14"/>
      <c r="AH207" s="14"/>
      <c r="AI207" s="14"/>
      <c r="AJ207" s="14"/>
      <c r="AK207" s="14"/>
      <c r="AL207" s="14"/>
      <c r="AM207" s="14"/>
      <c r="AN207" s="14"/>
      <c r="AO207" s="14"/>
      <c r="AP207" s="14"/>
      <c r="AQ207" s="14"/>
      <c r="AR207" s="14"/>
      <c r="AS207" s="14"/>
      <c r="AT207" s="14"/>
      <c r="AU207" s="14"/>
      <c r="AV207" s="14"/>
      <c r="AW207" s="14"/>
      <c r="AX207" s="14"/>
      <c r="AY207" s="14"/>
      <c r="AZ207" s="14"/>
      <c r="BA207" s="14"/>
      <c r="BB207" s="14"/>
      <c r="BC207" s="14"/>
      <c r="BD207" s="14"/>
      <c r="BE207" s="14"/>
      <c r="BF207" s="14"/>
      <c r="BG207" s="14"/>
      <c r="BH207" s="14"/>
      <c r="BI207" s="14"/>
      <c r="BJ207" s="14"/>
      <c r="BK207" s="14"/>
      <c r="BL207" s="14"/>
      <c r="BM207" s="14"/>
      <c r="BN207" s="14"/>
      <c r="BO207" s="14"/>
      <c r="BP207" s="14"/>
      <c r="BQ207" s="14"/>
      <c r="BR207" s="14"/>
      <c r="BS207" s="14"/>
      <c r="BT207" s="14"/>
      <c r="BU207" s="14"/>
      <c r="BV207" s="14"/>
      <c r="BW207" s="14"/>
      <c r="BX207" s="14"/>
      <c r="BY207" s="14"/>
      <c r="BZ207" s="14"/>
      <c r="CA207" s="14"/>
      <c r="CB207" s="14"/>
      <c r="CC207" s="14"/>
      <c r="CD207" s="14"/>
      <c r="CE207" s="14"/>
      <c r="CF207" s="14"/>
      <c r="CG207" s="14"/>
      <c r="CH207" s="14"/>
      <c r="CI207" s="14"/>
      <c r="CJ207" s="14"/>
      <c r="CK207" s="14"/>
      <c r="CL207" s="14"/>
      <c r="CM207" s="14"/>
      <c r="CN207" s="14"/>
      <c r="CO207" s="14"/>
      <c r="CP207" s="14"/>
      <c r="CQ207" s="14"/>
      <c r="CR207" s="14"/>
      <c r="CS207" s="14"/>
      <c r="CT207" s="14"/>
      <c r="CU207" s="14"/>
      <c r="CV207" s="14"/>
      <c r="CW207" s="14"/>
      <c r="CX207" s="14"/>
      <c r="CY207" s="14"/>
      <c r="CZ207" s="14"/>
      <c r="DA207" s="14"/>
      <c r="DB207" s="14"/>
      <c r="DC207" s="14"/>
      <c r="DD207" s="14"/>
      <c r="DE207" s="14"/>
      <c r="DF207" s="14"/>
      <c r="DG207" s="14"/>
      <c r="DH207" s="14"/>
      <c r="DI207" s="14"/>
      <c r="DJ207" s="14"/>
      <c r="DK207" s="14"/>
      <c r="DL207" s="14"/>
      <c r="DM207" s="14"/>
      <c r="DN207" s="14"/>
      <c r="DO207" s="14"/>
      <c r="DP207" s="14"/>
      <c r="DQ207" s="14"/>
      <c r="DR207" s="14"/>
      <c r="DS207" s="14"/>
      <c r="DT207" s="14"/>
      <c r="DU207" s="14"/>
      <c r="DV207" s="14"/>
      <c r="DW207" s="14"/>
      <c r="DX207" s="14"/>
      <c r="DY207" s="14"/>
      <c r="DZ207" s="14"/>
      <c r="EA207" s="14"/>
      <c r="EB207" s="14"/>
      <c r="EC207" s="14"/>
      <c r="ED207" s="14"/>
      <c r="EE207" s="14"/>
      <c r="EF207" s="14"/>
      <c r="EG207" s="14"/>
      <c r="EH207" s="14"/>
      <c r="EI207" s="14"/>
      <c r="EJ207" s="14"/>
      <c r="EK207" s="14"/>
      <c r="EL207" s="14"/>
      <c r="EM207" s="14"/>
      <c r="EN207" s="14"/>
      <c r="EO207" s="14"/>
      <c r="EP207" s="14"/>
      <c r="EQ207" s="14"/>
      <c r="ER207" s="14"/>
      <c r="ES207" s="14"/>
      <c r="ET207" s="14"/>
      <c r="EU207" s="14"/>
      <c r="EV207" s="14"/>
      <c r="EW207" s="14"/>
      <c r="EX207" s="14"/>
      <c r="EY207" s="14"/>
      <c r="EZ207" s="14"/>
      <c r="FA207" s="14"/>
      <c r="FB207" s="14"/>
      <c r="FC207" s="14"/>
      <c r="FD207" s="14"/>
      <c r="FE207" s="14"/>
      <c r="FF207" s="14"/>
      <c r="FG207" s="14"/>
      <c r="FH207" s="14"/>
      <c r="FI207" s="14"/>
      <c r="FJ207" s="14"/>
      <c r="FK207" s="14"/>
      <c r="FL207" s="14"/>
      <c r="FM207" s="14"/>
      <c r="FN207" s="14"/>
      <c r="FO207" s="14"/>
      <c r="FP207" s="14"/>
      <c r="FQ207" s="14"/>
      <c r="FR207" s="14"/>
      <c r="FS207" s="14"/>
      <c r="FT207" s="14"/>
      <c r="FU207" s="14"/>
      <c r="FV207" s="14"/>
      <c r="FW207" s="14"/>
      <c r="FX207" s="14"/>
      <c r="FY207" s="14"/>
      <c r="FZ207" s="14"/>
      <c r="GA207" s="14"/>
      <c r="GB207" s="14"/>
      <c r="GC207" s="14"/>
      <c r="GD207" s="14"/>
      <c r="GE207" s="14"/>
      <c r="GF207" s="14"/>
      <c r="GG207" s="14"/>
      <c r="GH207" s="14"/>
      <c r="GI207" s="14"/>
      <c r="GJ207" s="14"/>
      <c r="GK207" s="14"/>
      <c r="GL207" s="14"/>
      <c r="GM207" s="14"/>
      <c r="GN207" s="14"/>
      <c r="GO207" s="14"/>
      <c r="GP207" s="14"/>
      <c r="GQ207" s="14"/>
      <c r="GR207" s="14"/>
      <c r="GS207" s="14"/>
      <c r="GT207" s="14"/>
      <c r="GU207" s="14"/>
      <c r="GV207" s="14"/>
      <c r="GW207" s="14"/>
      <c r="GX207" s="14"/>
      <c r="GY207" s="14"/>
      <c r="GZ207" s="14"/>
      <c r="HA207" s="14"/>
      <c r="HB207" s="14"/>
      <c r="HC207" s="14"/>
      <c r="HD207" s="14"/>
      <c r="HE207" s="14"/>
      <c r="HF207" s="14"/>
      <c r="HG207" s="14"/>
      <c r="HH207" s="14"/>
      <c r="HI207" s="14"/>
      <c r="HJ207" s="14"/>
      <c r="HK207" s="14"/>
      <c r="HL207" s="14"/>
      <c r="HM207" s="14"/>
      <c r="HN207" s="14"/>
      <c r="HO207" s="14"/>
      <c r="HP207" s="14"/>
      <c r="HQ207" s="14"/>
      <c r="HR207" s="14"/>
      <c r="HS207" s="14"/>
      <c r="HT207" s="14"/>
      <c r="HU207" s="14"/>
      <c r="HV207" s="14"/>
      <c r="HW207" s="14"/>
      <c r="HX207" s="14"/>
      <c r="HY207" s="14"/>
      <c r="HZ207" s="14"/>
      <c r="IA207" s="14"/>
      <c r="IB207" s="14"/>
      <c r="IC207" s="14"/>
      <c r="ID207" s="14"/>
      <c r="IE207" s="14"/>
      <c r="IF207" s="14"/>
    </row>
    <row r="208" spans="1:240" s="15" customFormat="1" ht="18" customHeight="1" x14ac:dyDescent="0.2">
      <c r="A208" s="178" t="s">
        <v>11</v>
      </c>
      <c r="B208" s="777" t="s">
        <v>134</v>
      </c>
      <c r="C208" s="778"/>
      <c r="D208" s="778"/>
      <c r="E208" s="778"/>
      <c r="F208" s="778"/>
      <c r="G208" s="778"/>
      <c r="H208" s="778"/>
      <c r="I208" s="778"/>
      <c r="J208" s="778"/>
      <c r="K208" s="778"/>
      <c r="L208" s="778"/>
      <c r="M208" s="778"/>
      <c r="N208" s="778"/>
      <c r="O208" s="779"/>
      <c r="P208" s="44"/>
      <c r="Q208" s="14"/>
      <c r="R208" s="14"/>
      <c r="S208" s="14"/>
      <c r="T208" s="14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F208" s="14"/>
      <c r="AG208" s="14"/>
      <c r="AH208" s="14"/>
      <c r="AI208" s="14"/>
      <c r="AJ208" s="14"/>
      <c r="AK208" s="14"/>
      <c r="AL208" s="14"/>
      <c r="AM208" s="14"/>
      <c r="AN208" s="14"/>
      <c r="AO208" s="14"/>
      <c r="AP208" s="14"/>
      <c r="AQ208" s="14"/>
      <c r="AR208" s="14"/>
      <c r="AS208" s="14"/>
      <c r="AT208" s="14"/>
      <c r="AU208" s="14"/>
      <c r="AV208" s="14"/>
      <c r="AW208" s="14"/>
      <c r="AX208" s="14"/>
      <c r="AY208" s="14"/>
      <c r="AZ208" s="14"/>
      <c r="BA208" s="14"/>
      <c r="BB208" s="14"/>
      <c r="BC208" s="14"/>
      <c r="BD208" s="14"/>
      <c r="BE208" s="14"/>
      <c r="BF208" s="14"/>
      <c r="BG208" s="14"/>
      <c r="BH208" s="14"/>
      <c r="BI208" s="14"/>
      <c r="BJ208" s="14"/>
      <c r="BK208" s="14"/>
      <c r="BL208" s="14"/>
      <c r="BM208" s="14"/>
      <c r="BN208" s="14"/>
      <c r="BO208" s="14"/>
      <c r="BP208" s="14"/>
      <c r="BQ208" s="14"/>
      <c r="BR208" s="14"/>
      <c r="BS208" s="14"/>
      <c r="BT208" s="14"/>
      <c r="BU208" s="14"/>
      <c r="BV208" s="14"/>
      <c r="BW208" s="14"/>
      <c r="BX208" s="14"/>
      <c r="BY208" s="14"/>
      <c r="BZ208" s="14"/>
      <c r="CA208" s="14"/>
      <c r="CB208" s="14"/>
      <c r="CC208" s="14"/>
      <c r="CD208" s="14"/>
      <c r="CE208" s="14"/>
      <c r="CF208" s="14"/>
      <c r="CG208" s="14"/>
      <c r="CH208" s="14"/>
      <c r="CI208" s="14"/>
      <c r="CJ208" s="14"/>
      <c r="CK208" s="14"/>
      <c r="CL208" s="14"/>
      <c r="CM208" s="14"/>
      <c r="CN208" s="14"/>
      <c r="CO208" s="14"/>
      <c r="CP208" s="14"/>
      <c r="CQ208" s="14"/>
      <c r="CR208" s="14"/>
      <c r="CS208" s="14"/>
      <c r="CT208" s="14"/>
      <c r="CU208" s="14"/>
      <c r="CV208" s="14"/>
      <c r="CW208" s="14"/>
      <c r="CX208" s="14"/>
      <c r="CY208" s="14"/>
      <c r="CZ208" s="14"/>
      <c r="DA208" s="14"/>
      <c r="DB208" s="14"/>
      <c r="DC208" s="14"/>
      <c r="DD208" s="14"/>
      <c r="DE208" s="14"/>
      <c r="DF208" s="14"/>
      <c r="DG208" s="14"/>
      <c r="DH208" s="14"/>
      <c r="DI208" s="14"/>
      <c r="DJ208" s="14"/>
      <c r="DK208" s="14"/>
      <c r="DL208" s="14"/>
      <c r="DM208" s="14"/>
      <c r="DN208" s="14"/>
      <c r="DO208" s="14"/>
      <c r="DP208" s="14"/>
      <c r="DQ208" s="14"/>
      <c r="DR208" s="14"/>
      <c r="DS208" s="14"/>
      <c r="DT208" s="14"/>
      <c r="DU208" s="14"/>
      <c r="DV208" s="14"/>
      <c r="DW208" s="14"/>
      <c r="DX208" s="14"/>
      <c r="DY208" s="14"/>
      <c r="DZ208" s="14"/>
      <c r="EA208" s="14"/>
      <c r="EB208" s="14"/>
      <c r="EC208" s="14"/>
      <c r="ED208" s="14"/>
      <c r="EE208" s="14"/>
      <c r="EF208" s="14"/>
      <c r="EG208" s="14"/>
      <c r="EH208" s="14"/>
      <c r="EI208" s="14"/>
      <c r="EJ208" s="14"/>
      <c r="EK208" s="14"/>
      <c r="EL208" s="14"/>
      <c r="EM208" s="14"/>
      <c r="EN208" s="14"/>
      <c r="EO208" s="14"/>
      <c r="EP208" s="14"/>
      <c r="EQ208" s="14"/>
      <c r="ER208" s="14"/>
      <c r="ES208" s="14"/>
      <c r="ET208" s="14"/>
      <c r="EU208" s="14"/>
      <c r="EV208" s="14"/>
      <c r="EW208" s="14"/>
      <c r="EX208" s="14"/>
      <c r="EY208" s="14"/>
      <c r="EZ208" s="14"/>
      <c r="FA208" s="14"/>
      <c r="FB208" s="14"/>
      <c r="FC208" s="14"/>
      <c r="FD208" s="14"/>
      <c r="FE208" s="14"/>
      <c r="FF208" s="14"/>
      <c r="FG208" s="14"/>
      <c r="FH208" s="14"/>
      <c r="FI208" s="14"/>
      <c r="FJ208" s="14"/>
      <c r="FK208" s="14"/>
      <c r="FL208" s="14"/>
      <c r="FM208" s="14"/>
      <c r="FN208" s="14"/>
      <c r="FO208" s="14"/>
      <c r="FP208" s="14"/>
      <c r="FQ208" s="14"/>
      <c r="FR208" s="14"/>
      <c r="FS208" s="14"/>
      <c r="FT208" s="14"/>
      <c r="FU208" s="14"/>
      <c r="FV208" s="14"/>
      <c r="FW208" s="14"/>
      <c r="FX208" s="14"/>
      <c r="FY208" s="14"/>
      <c r="FZ208" s="14"/>
      <c r="GA208" s="14"/>
      <c r="GB208" s="14"/>
      <c r="GC208" s="14"/>
      <c r="GD208" s="14"/>
      <c r="GE208" s="14"/>
      <c r="GF208" s="14"/>
      <c r="GG208" s="14"/>
      <c r="GH208" s="14"/>
      <c r="GI208" s="14"/>
      <c r="GJ208" s="14"/>
      <c r="GK208" s="14"/>
      <c r="GL208" s="14"/>
      <c r="GM208" s="14"/>
      <c r="GN208" s="14"/>
      <c r="GO208" s="14"/>
      <c r="GP208" s="14"/>
      <c r="GQ208" s="14"/>
      <c r="GR208" s="14"/>
      <c r="GS208" s="14"/>
      <c r="GT208" s="14"/>
      <c r="GU208" s="14"/>
      <c r="GV208" s="14"/>
      <c r="GW208" s="14"/>
      <c r="GX208" s="14"/>
      <c r="GY208" s="14"/>
      <c r="GZ208" s="14"/>
      <c r="HA208" s="14"/>
      <c r="HB208" s="14"/>
      <c r="HC208" s="14"/>
      <c r="HD208" s="14"/>
      <c r="HE208" s="14"/>
      <c r="HF208" s="14"/>
      <c r="HG208" s="14"/>
      <c r="HH208" s="14"/>
      <c r="HI208" s="14"/>
      <c r="HJ208" s="14"/>
      <c r="HK208" s="14"/>
      <c r="HL208" s="14"/>
      <c r="HM208" s="14"/>
      <c r="HN208" s="14"/>
      <c r="HO208" s="14"/>
      <c r="HP208" s="14"/>
      <c r="HQ208" s="14"/>
      <c r="HR208" s="14"/>
      <c r="HS208" s="14"/>
      <c r="HT208" s="14"/>
      <c r="HU208" s="14"/>
      <c r="HV208" s="14"/>
      <c r="HW208" s="14"/>
      <c r="HX208" s="14"/>
      <c r="HY208" s="14"/>
      <c r="HZ208" s="14"/>
      <c r="IA208" s="14"/>
      <c r="IB208" s="14"/>
      <c r="IC208" s="14"/>
      <c r="ID208" s="14"/>
      <c r="IE208" s="14"/>
      <c r="IF208" s="14"/>
    </row>
    <row r="209" spans="1:240" s="17" customFormat="1" ht="19.5" customHeight="1" x14ac:dyDescent="0.2">
      <c r="A209" s="109" t="s">
        <v>11</v>
      </c>
      <c r="B209" s="51" t="s">
        <v>11</v>
      </c>
      <c r="C209" s="511" t="s">
        <v>131</v>
      </c>
      <c r="D209" s="512"/>
      <c r="E209" s="512"/>
      <c r="F209" s="512"/>
      <c r="G209" s="512"/>
      <c r="H209" s="512"/>
      <c r="I209" s="512"/>
      <c r="J209" s="512"/>
      <c r="K209" s="512"/>
      <c r="L209" s="512"/>
      <c r="M209" s="512"/>
      <c r="N209" s="512"/>
      <c r="O209" s="513"/>
      <c r="P209" s="44"/>
      <c r="Q209" s="16"/>
      <c r="R209" s="16"/>
      <c r="S209" s="16"/>
      <c r="T209" s="16"/>
      <c r="U209" s="16"/>
      <c r="V209" s="16"/>
      <c r="W209" s="16"/>
      <c r="X209" s="16"/>
      <c r="Y209" s="16"/>
      <c r="Z209" s="16"/>
      <c r="AA209" s="16"/>
      <c r="AB209" s="16"/>
      <c r="AC209" s="16"/>
      <c r="AD209" s="16"/>
      <c r="AE209" s="16"/>
      <c r="AF209" s="16"/>
      <c r="AG209" s="16"/>
      <c r="AH209" s="16"/>
      <c r="AI209" s="16"/>
      <c r="AJ209" s="16"/>
      <c r="AK209" s="16"/>
      <c r="AL209" s="16"/>
      <c r="AM209" s="16"/>
      <c r="AN209" s="16"/>
      <c r="AO209" s="16"/>
      <c r="AP209" s="16"/>
      <c r="AQ209" s="16"/>
      <c r="AR209" s="16"/>
      <c r="AS209" s="16"/>
      <c r="AT209" s="16"/>
      <c r="AU209" s="16"/>
      <c r="AV209" s="16"/>
      <c r="AW209" s="16"/>
      <c r="AX209" s="16"/>
      <c r="AY209" s="16"/>
      <c r="AZ209" s="16"/>
      <c r="BA209" s="16"/>
      <c r="BB209" s="16"/>
      <c r="BC209" s="16"/>
      <c r="BD209" s="16"/>
      <c r="BE209" s="16"/>
      <c r="BF209" s="16"/>
      <c r="BG209" s="16"/>
      <c r="BH209" s="16"/>
      <c r="BI209" s="16"/>
      <c r="BJ209" s="16"/>
      <c r="BK209" s="16"/>
      <c r="BL209" s="16"/>
      <c r="BM209" s="16"/>
      <c r="BN209" s="16"/>
      <c r="BO209" s="16"/>
      <c r="BP209" s="16"/>
      <c r="BQ209" s="16"/>
      <c r="BR209" s="16"/>
      <c r="BS209" s="16"/>
      <c r="BT209" s="16"/>
      <c r="BU209" s="16"/>
      <c r="BV209" s="16"/>
      <c r="BW209" s="16"/>
      <c r="BX209" s="16"/>
      <c r="BY209" s="16"/>
      <c r="BZ209" s="16"/>
      <c r="CA209" s="16"/>
      <c r="CB209" s="16"/>
      <c r="CC209" s="16"/>
      <c r="CD209" s="16"/>
      <c r="CE209" s="16"/>
      <c r="CF209" s="16"/>
      <c r="CG209" s="16"/>
      <c r="CH209" s="16"/>
      <c r="CI209" s="16"/>
      <c r="CJ209" s="16"/>
      <c r="CK209" s="16"/>
      <c r="CL209" s="16"/>
      <c r="CM209" s="16"/>
      <c r="CN209" s="16"/>
      <c r="CO209" s="16"/>
      <c r="CP209" s="16"/>
      <c r="CQ209" s="16"/>
      <c r="CR209" s="16"/>
      <c r="CS209" s="16"/>
      <c r="CT209" s="16"/>
      <c r="CU209" s="16"/>
      <c r="CV209" s="16"/>
      <c r="CW209" s="16"/>
      <c r="CX209" s="16"/>
      <c r="CY209" s="16"/>
      <c r="CZ209" s="16"/>
      <c r="DA209" s="16"/>
      <c r="DB209" s="16"/>
      <c r="DC209" s="16"/>
      <c r="DD209" s="16"/>
      <c r="DE209" s="16"/>
      <c r="DF209" s="16"/>
      <c r="DG209" s="16"/>
      <c r="DH209" s="16"/>
      <c r="DI209" s="16"/>
      <c r="DJ209" s="16"/>
      <c r="DK209" s="16"/>
      <c r="DL209" s="16"/>
      <c r="DM209" s="16"/>
      <c r="DN209" s="16"/>
      <c r="DO209" s="16"/>
      <c r="DP209" s="16"/>
      <c r="DQ209" s="16"/>
      <c r="DR209" s="16"/>
      <c r="DS209" s="16"/>
      <c r="DT209" s="16"/>
      <c r="DU209" s="16"/>
      <c r="DV209" s="16"/>
      <c r="DW209" s="16"/>
      <c r="DX209" s="16"/>
      <c r="DY209" s="16"/>
      <c r="DZ209" s="16"/>
      <c r="EA209" s="16"/>
      <c r="EB209" s="16"/>
      <c r="EC209" s="16"/>
      <c r="ED209" s="16"/>
      <c r="EE209" s="16"/>
      <c r="EF209" s="16"/>
      <c r="EG209" s="16"/>
      <c r="EH209" s="16"/>
      <c r="EI209" s="16"/>
      <c r="EJ209" s="16"/>
      <c r="EK209" s="16"/>
      <c r="EL209" s="16"/>
      <c r="EM209" s="16"/>
      <c r="EN209" s="16"/>
      <c r="EO209" s="16"/>
      <c r="EP209" s="16"/>
      <c r="EQ209" s="16"/>
      <c r="ER209" s="16"/>
      <c r="ES209" s="16"/>
      <c r="ET209" s="16"/>
      <c r="EU209" s="16"/>
      <c r="EV209" s="16"/>
      <c r="EW209" s="16"/>
      <c r="EX209" s="16"/>
      <c r="EY209" s="16"/>
      <c r="EZ209" s="16"/>
      <c r="FA209" s="16"/>
      <c r="FB209" s="16"/>
      <c r="FC209" s="16"/>
      <c r="FD209" s="16"/>
      <c r="FE209" s="16"/>
      <c r="FF209" s="16"/>
      <c r="FG209" s="16"/>
      <c r="FH209" s="16"/>
      <c r="FI209" s="16"/>
      <c r="FJ209" s="16"/>
      <c r="FK209" s="16"/>
      <c r="FL209" s="16"/>
      <c r="FM209" s="16"/>
      <c r="FN209" s="16"/>
      <c r="FO209" s="16"/>
      <c r="FP209" s="16"/>
      <c r="FQ209" s="16"/>
      <c r="FR209" s="16"/>
      <c r="FS209" s="16"/>
      <c r="FT209" s="16"/>
      <c r="FU209" s="16"/>
      <c r="FV209" s="16"/>
      <c r="FW209" s="16"/>
      <c r="FX209" s="16"/>
      <c r="FY209" s="16"/>
      <c r="FZ209" s="16"/>
      <c r="GA209" s="16"/>
      <c r="GB209" s="16"/>
      <c r="GC209" s="16"/>
      <c r="GD209" s="16"/>
      <c r="GE209" s="16"/>
      <c r="GF209" s="16"/>
      <c r="GG209" s="16"/>
      <c r="GH209" s="16"/>
      <c r="GI209" s="16"/>
      <c r="GJ209" s="16"/>
      <c r="GK209" s="16"/>
      <c r="GL209" s="16"/>
      <c r="GM209" s="16"/>
      <c r="GN209" s="16"/>
      <c r="GO209" s="16"/>
      <c r="GP209" s="16"/>
      <c r="GQ209" s="16"/>
      <c r="GR209" s="16"/>
      <c r="GS209" s="16"/>
      <c r="GT209" s="16"/>
      <c r="GU209" s="16"/>
      <c r="GV209" s="16"/>
      <c r="GW209" s="16"/>
      <c r="GX209" s="16"/>
      <c r="GY209" s="16"/>
      <c r="GZ209" s="16"/>
      <c r="HA209" s="16"/>
      <c r="HB209" s="16"/>
      <c r="HC209" s="16"/>
      <c r="HD209" s="16"/>
      <c r="HE209" s="16"/>
      <c r="HF209" s="16"/>
      <c r="HG209" s="16"/>
      <c r="HH209" s="16"/>
      <c r="HI209" s="16"/>
      <c r="HJ209" s="16"/>
      <c r="HK209" s="16"/>
      <c r="HL209" s="16"/>
      <c r="HM209" s="16"/>
      <c r="HN209" s="16"/>
      <c r="HO209" s="16"/>
      <c r="HP209" s="16"/>
      <c r="HQ209" s="16"/>
      <c r="HR209" s="16"/>
      <c r="HS209" s="16"/>
      <c r="HT209" s="16"/>
      <c r="HU209" s="16"/>
      <c r="HV209" s="16"/>
      <c r="HW209" s="16"/>
      <c r="HX209" s="16"/>
      <c r="HY209" s="16"/>
      <c r="HZ209" s="16"/>
      <c r="IA209" s="16"/>
      <c r="IB209" s="16"/>
      <c r="IC209" s="16"/>
      <c r="ID209" s="16"/>
      <c r="IE209" s="16"/>
      <c r="IF209" s="16"/>
    </row>
    <row r="210" spans="1:240" s="19" customFormat="1" ht="19.5" customHeight="1" x14ac:dyDescent="0.2">
      <c r="A210" s="456" t="s">
        <v>11</v>
      </c>
      <c r="B210" s="457" t="s">
        <v>11</v>
      </c>
      <c r="C210" s="458" t="s">
        <v>6</v>
      </c>
      <c r="D210" s="459" t="s">
        <v>133</v>
      </c>
      <c r="E210" s="460" t="s">
        <v>150</v>
      </c>
      <c r="F210" s="190" t="s">
        <v>190</v>
      </c>
      <c r="G210" s="284"/>
      <c r="H210" s="284">
        <v>284.7</v>
      </c>
      <c r="I210" s="355">
        <v>226.7</v>
      </c>
      <c r="J210" s="233">
        <v>382.4</v>
      </c>
      <c r="K210" s="233">
        <v>401.1</v>
      </c>
      <c r="L210" s="527" t="s">
        <v>132</v>
      </c>
      <c r="M210" s="529">
        <v>1210</v>
      </c>
      <c r="N210" s="529">
        <v>1270</v>
      </c>
      <c r="O210" s="529">
        <v>1330</v>
      </c>
      <c r="P210" s="52"/>
      <c r="Q210" s="18"/>
      <c r="R210" s="18"/>
      <c r="S210" s="18"/>
      <c r="T210" s="18"/>
      <c r="U210" s="18"/>
      <c r="V210" s="18"/>
      <c r="W210" s="18"/>
      <c r="X210" s="18"/>
      <c r="Y210" s="18"/>
      <c r="Z210" s="18"/>
      <c r="AA210" s="18"/>
      <c r="AB210" s="18"/>
      <c r="AC210" s="18"/>
      <c r="AD210" s="18"/>
      <c r="AE210" s="18"/>
      <c r="AF210" s="18"/>
      <c r="AG210" s="18"/>
      <c r="AH210" s="18"/>
      <c r="AI210" s="18"/>
      <c r="AJ210" s="18"/>
      <c r="AK210" s="18"/>
      <c r="AL210" s="18"/>
      <c r="AM210" s="18"/>
      <c r="AN210" s="18"/>
      <c r="AO210" s="18"/>
      <c r="AP210" s="18"/>
      <c r="AQ210" s="18"/>
      <c r="AR210" s="18"/>
      <c r="AS210" s="18"/>
      <c r="AT210" s="18"/>
      <c r="AU210" s="18"/>
      <c r="AV210" s="18"/>
      <c r="AW210" s="18"/>
      <c r="AX210" s="18"/>
      <c r="AY210" s="18"/>
      <c r="AZ210" s="18"/>
      <c r="BA210" s="18"/>
      <c r="BB210" s="18"/>
      <c r="BC210" s="18"/>
      <c r="BD210" s="18"/>
      <c r="BE210" s="18"/>
      <c r="BF210" s="18"/>
      <c r="BG210" s="18"/>
      <c r="BH210" s="18"/>
      <c r="BI210" s="18"/>
      <c r="BJ210" s="18"/>
      <c r="BK210" s="18"/>
      <c r="BL210" s="18"/>
      <c r="BM210" s="18"/>
      <c r="BN210" s="18"/>
      <c r="BO210" s="18"/>
      <c r="BP210" s="18"/>
      <c r="BQ210" s="18"/>
      <c r="BR210" s="18"/>
      <c r="BS210" s="18"/>
      <c r="BT210" s="18"/>
      <c r="BU210" s="18"/>
      <c r="BV210" s="18"/>
      <c r="BW210" s="18"/>
      <c r="BX210" s="18"/>
      <c r="BY210" s="18"/>
      <c r="BZ210" s="18"/>
      <c r="CA210" s="18"/>
      <c r="CB210" s="18"/>
      <c r="CC210" s="18"/>
      <c r="CD210" s="18"/>
      <c r="CE210" s="18"/>
      <c r="CF210" s="18"/>
      <c r="CG210" s="18"/>
      <c r="CH210" s="18"/>
      <c r="CI210" s="18"/>
      <c r="CJ210" s="18"/>
      <c r="CK210" s="18"/>
      <c r="CL210" s="18"/>
      <c r="CM210" s="18"/>
      <c r="CN210" s="18"/>
      <c r="CO210" s="18"/>
      <c r="CP210" s="18"/>
      <c r="CQ210" s="18"/>
      <c r="CR210" s="18"/>
      <c r="CS210" s="18"/>
      <c r="CT210" s="18"/>
      <c r="CU210" s="18"/>
      <c r="CV210" s="18"/>
      <c r="CW210" s="18"/>
      <c r="CX210" s="18"/>
      <c r="CY210" s="18"/>
      <c r="CZ210" s="18"/>
      <c r="DA210" s="18"/>
      <c r="DB210" s="18"/>
      <c r="DC210" s="18"/>
      <c r="DD210" s="18"/>
      <c r="DE210" s="18"/>
      <c r="DF210" s="18"/>
      <c r="DG210" s="18"/>
      <c r="DH210" s="18"/>
      <c r="DI210" s="18"/>
      <c r="DJ210" s="18"/>
      <c r="DK210" s="18"/>
      <c r="DL210" s="18"/>
      <c r="DM210" s="18"/>
      <c r="DN210" s="18"/>
      <c r="DO210" s="18"/>
      <c r="DP210" s="18"/>
      <c r="DQ210" s="18"/>
      <c r="DR210" s="18"/>
      <c r="DS210" s="18"/>
      <c r="DT210" s="18"/>
      <c r="DU210" s="18"/>
      <c r="DV210" s="18"/>
      <c r="DW210" s="18"/>
      <c r="DX210" s="18"/>
      <c r="DY210" s="18"/>
      <c r="DZ210" s="18"/>
      <c r="EA210" s="18"/>
      <c r="EB210" s="18"/>
      <c r="EC210" s="18"/>
      <c r="ED210" s="18"/>
      <c r="EE210" s="18"/>
      <c r="EF210" s="18"/>
      <c r="EG210" s="18"/>
      <c r="EH210" s="18"/>
      <c r="EI210" s="18"/>
      <c r="EJ210" s="18"/>
      <c r="EK210" s="18"/>
      <c r="EL210" s="18"/>
      <c r="EM210" s="18"/>
      <c r="EN210" s="18"/>
      <c r="EO210" s="18"/>
      <c r="EP210" s="18"/>
      <c r="EQ210" s="18"/>
      <c r="ER210" s="18"/>
      <c r="ES210" s="18"/>
      <c r="ET210" s="18"/>
      <c r="EU210" s="18"/>
      <c r="EV210" s="18"/>
      <c r="EW210" s="18"/>
      <c r="EX210" s="18"/>
      <c r="EY210" s="18"/>
      <c r="EZ210" s="18"/>
      <c r="FA210" s="18"/>
      <c r="FB210" s="18"/>
      <c r="FC210" s="18"/>
      <c r="FD210" s="18"/>
      <c r="FE210" s="18"/>
      <c r="FF210" s="18"/>
      <c r="FG210" s="18"/>
      <c r="FH210" s="18"/>
      <c r="FI210" s="18"/>
      <c r="FJ210" s="18"/>
      <c r="FK210" s="18"/>
      <c r="FL210" s="18"/>
      <c r="FM210" s="18"/>
      <c r="FN210" s="18"/>
      <c r="FO210" s="18"/>
      <c r="FP210" s="18"/>
      <c r="FQ210" s="18"/>
      <c r="FR210" s="18"/>
      <c r="FS210" s="18"/>
      <c r="FT210" s="18"/>
      <c r="FU210" s="18"/>
      <c r="FV210" s="18"/>
      <c r="FW210" s="18"/>
      <c r="FX210" s="18"/>
      <c r="FY210" s="18"/>
      <c r="FZ210" s="18"/>
      <c r="GA210" s="18"/>
      <c r="GB210" s="18"/>
      <c r="GC210" s="18"/>
      <c r="GD210" s="18"/>
      <c r="GE210" s="18"/>
      <c r="GF210" s="18"/>
      <c r="GG210" s="18"/>
      <c r="GH210" s="18"/>
      <c r="GI210" s="18"/>
      <c r="GJ210" s="18"/>
      <c r="GK210" s="18"/>
      <c r="GL210" s="18"/>
      <c r="GM210" s="18"/>
      <c r="GN210" s="18"/>
      <c r="GO210" s="18"/>
      <c r="GP210" s="18"/>
      <c r="GQ210" s="18"/>
      <c r="GR210" s="18"/>
      <c r="GS210" s="18"/>
      <c r="GT210" s="18"/>
      <c r="GU210" s="18"/>
      <c r="GV210" s="18"/>
      <c r="GW210" s="18"/>
      <c r="GX210" s="18"/>
      <c r="GY210" s="18"/>
      <c r="GZ210" s="18"/>
      <c r="HA210" s="18"/>
      <c r="HB210" s="18"/>
      <c r="HC210" s="18"/>
      <c r="HD210" s="18"/>
      <c r="HE210" s="18"/>
      <c r="HF210" s="18"/>
      <c r="HG210" s="18"/>
      <c r="HH210" s="18"/>
      <c r="HI210" s="18"/>
      <c r="HJ210" s="18"/>
      <c r="HK210" s="18"/>
      <c r="HL210" s="18"/>
      <c r="HM210" s="18"/>
      <c r="HN210" s="18"/>
      <c r="HO210" s="18"/>
      <c r="HP210" s="18"/>
      <c r="HQ210" s="18"/>
      <c r="HR210" s="18"/>
      <c r="HS210" s="18"/>
      <c r="HT210" s="18"/>
      <c r="HU210" s="18"/>
      <c r="HV210" s="18"/>
      <c r="HW210" s="18"/>
      <c r="HX210" s="18"/>
      <c r="HY210" s="18"/>
      <c r="HZ210" s="18"/>
      <c r="IA210" s="18"/>
      <c r="IB210" s="18"/>
      <c r="IC210" s="18"/>
      <c r="ID210" s="18"/>
      <c r="IE210" s="18"/>
      <c r="IF210" s="18"/>
    </row>
    <row r="211" spans="1:240" s="19" customFormat="1" ht="23.25" customHeight="1" x14ac:dyDescent="0.2">
      <c r="A211" s="456"/>
      <c r="B211" s="457"/>
      <c r="C211" s="458"/>
      <c r="D211" s="459"/>
      <c r="E211" s="461"/>
      <c r="F211" s="190" t="s">
        <v>52</v>
      </c>
      <c r="G211" s="284">
        <v>180</v>
      </c>
      <c r="H211" s="284"/>
      <c r="I211" s="355"/>
      <c r="J211" s="233"/>
      <c r="K211" s="233"/>
      <c r="L211" s="528"/>
      <c r="M211" s="530"/>
      <c r="N211" s="530"/>
      <c r="O211" s="530"/>
      <c r="P211" s="52"/>
      <c r="Q211" s="18"/>
      <c r="R211" s="18"/>
      <c r="S211" s="18"/>
      <c r="T211" s="18"/>
      <c r="U211" s="18"/>
      <c r="V211" s="18"/>
      <c r="W211" s="18"/>
      <c r="X211" s="18"/>
      <c r="Y211" s="18"/>
      <c r="Z211" s="18"/>
      <c r="AA211" s="18"/>
      <c r="AB211" s="18"/>
      <c r="AC211" s="18"/>
      <c r="AD211" s="18"/>
      <c r="AE211" s="18"/>
      <c r="AF211" s="18"/>
      <c r="AG211" s="18"/>
      <c r="AH211" s="18"/>
      <c r="AI211" s="18"/>
      <c r="AJ211" s="18"/>
      <c r="AK211" s="18"/>
      <c r="AL211" s="18"/>
      <c r="AM211" s="18"/>
      <c r="AN211" s="18"/>
      <c r="AO211" s="18"/>
      <c r="AP211" s="18"/>
      <c r="AQ211" s="18"/>
      <c r="AR211" s="18"/>
      <c r="AS211" s="18"/>
      <c r="AT211" s="18"/>
      <c r="AU211" s="18"/>
      <c r="AV211" s="18"/>
      <c r="AW211" s="18"/>
      <c r="AX211" s="18"/>
      <c r="AY211" s="18"/>
      <c r="AZ211" s="18"/>
      <c r="BA211" s="18"/>
      <c r="BB211" s="18"/>
      <c r="BC211" s="18"/>
      <c r="BD211" s="18"/>
      <c r="BE211" s="18"/>
      <c r="BF211" s="18"/>
      <c r="BG211" s="18"/>
      <c r="BH211" s="18"/>
      <c r="BI211" s="18"/>
      <c r="BJ211" s="18"/>
      <c r="BK211" s="18"/>
      <c r="BL211" s="18"/>
      <c r="BM211" s="18"/>
      <c r="BN211" s="18"/>
      <c r="BO211" s="18"/>
      <c r="BP211" s="18"/>
      <c r="BQ211" s="18"/>
      <c r="BR211" s="18"/>
      <c r="BS211" s="18"/>
      <c r="BT211" s="18"/>
      <c r="BU211" s="18"/>
      <c r="BV211" s="18"/>
      <c r="BW211" s="18"/>
      <c r="BX211" s="18"/>
      <c r="BY211" s="18"/>
      <c r="BZ211" s="18"/>
      <c r="CA211" s="18"/>
      <c r="CB211" s="18"/>
      <c r="CC211" s="18"/>
      <c r="CD211" s="18"/>
      <c r="CE211" s="18"/>
      <c r="CF211" s="18"/>
      <c r="CG211" s="18"/>
      <c r="CH211" s="18"/>
      <c r="CI211" s="18"/>
      <c r="CJ211" s="18"/>
      <c r="CK211" s="18"/>
      <c r="CL211" s="18"/>
      <c r="CM211" s="18"/>
      <c r="CN211" s="18"/>
      <c r="CO211" s="18"/>
      <c r="CP211" s="18"/>
      <c r="CQ211" s="18"/>
      <c r="CR211" s="18"/>
      <c r="CS211" s="18"/>
      <c r="CT211" s="18"/>
      <c r="CU211" s="18"/>
      <c r="CV211" s="18"/>
      <c r="CW211" s="18"/>
      <c r="CX211" s="18"/>
      <c r="CY211" s="18"/>
      <c r="CZ211" s="18"/>
      <c r="DA211" s="18"/>
      <c r="DB211" s="18"/>
      <c r="DC211" s="18"/>
      <c r="DD211" s="18"/>
      <c r="DE211" s="18"/>
      <c r="DF211" s="18"/>
      <c r="DG211" s="18"/>
      <c r="DH211" s="18"/>
      <c r="DI211" s="18"/>
      <c r="DJ211" s="18"/>
      <c r="DK211" s="18"/>
      <c r="DL211" s="18"/>
      <c r="DM211" s="18"/>
      <c r="DN211" s="18"/>
      <c r="DO211" s="18"/>
      <c r="DP211" s="18"/>
      <c r="DQ211" s="18"/>
      <c r="DR211" s="18"/>
      <c r="DS211" s="18"/>
      <c r="DT211" s="18"/>
      <c r="DU211" s="18"/>
      <c r="DV211" s="18"/>
      <c r="DW211" s="18"/>
      <c r="DX211" s="18"/>
      <c r="DY211" s="18"/>
      <c r="DZ211" s="18"/>
      <c r="EA211" s="18"/>
      <c r="EB211" s="18"/>
      <c r="EC211" s="18"/>
      <c r="ED211" s="18"/>
      <c r="EE211" s="18"/>
      <c r="EF211" s="18"/>
      <c r="EG211" s="18"/>
      <c r="EH211" s="18"/>
      <c r="EI211" s="18"/>
      <c r="EJ211" s="18"/>
      <c r="EK211" s="18"/>
      <c r="EL211" s="18"/>
      <c r="EM211" s="18"/>
      <c r="EN211" s="18"/>
      <c r="EO211" s="18"/>
      <c r="EP211" s="18"/>
      <c r="EQ211" s="18"/>
      <c r="ER211" s="18"/>
      <c r="ES211" s="18"/>
      <c r="ET211" s="18"/>
      <c r="EU211" s="18"/>
      <c r="EV211" s="18"/>
      <c r="EW211" s="18"/>
      <c r="EX211" s="18"/>
      <c r="EY211" s="18"/>
      <c r="EZ211" s="18"/>
      <c r="FA211" s="18"/>
      <c r="FB211" s="18"/>
      <c r="FC211" s="18"/>
      <c r="FD211" s="18"/>
      <c r="FE211" s="18"/>
      <c r="FF211" s="18"/>
      <c r="FG211" s="18"/>
      <c r="FH211" s="18"/>
      <c r="FI211" s="18"/>
      <c r="FJ211" s="18"/>
      <c r="FK211" s="18"/>
      <c r="FL211" s="18"/>
      <c r="FM211" s="18"/>
      <c r="FN211" s="18"/>
      <c r="FO211" s="18"/>
      <c r="FP211" s="18"/>
      <c r="FQ211" s="18"/>
      <c r="FR211" s="18"/>
      <c r="FS211" s="18"/>
      <c r="FT211" s="18"/>
      <c r="FU211" s="18"/>
      <c r="FV211" s="18"/>
      <c r="FW211" s="18"/>
      <c r="FX211" s="18"/>
      <c r="FY211" s="18"/>
      <c r="FZ211" s="18"/>
      <c r="GA211" s="18"/>
      <c r="GB211" s="18"/>
      <c r="GC211" s="18"/>
      <c r="GD211" s="18"/>
      <c r="GE211" s="18"/>
      <c r="GF211" s="18"/>
      <c r="GG211" s="18"/>
      <c r="GH211" s="18"/>
      <c r="GI211" s="18"/>
      <c r="GJ211" s="18"/>
      <c r="GK211" s="18"/>
      <c r="GL211" s="18"/>
      <c r="GM211" s="18"/>
      <c r="GN211" s="18"/>
      <c r="GO211" s="18"/>
      <c r="GP211" s="18"/>
      <c r="GQ211" s="18"/>
      <c r="GR211" s="18"/>
      <c r="GS211" s="18"/>
      <c r="GT211" s="18"/>
      <c r="GU211" s="18"/>
      <c r="GV211" s="18"/>
      <c r="GW211" s="18"/>
      <c r="GX211" s="18"/>
      <c r="GY211" s="18"/>
      <c r="GZ211" s="18"/>
      <c r="HA211" s="18"/>
      <c r="HB211" s="18"/>
      <c r="HC211" s="18"/>
      <c r="HD211" s="18"/>
      <c r="HE211" s="18"/>
      <c r="HF211" s="18"/>
      <c r="HG211" s="18"/>
      <c r="HH211" s="18"/>
      <c r="HI211" s="18"/>
      <c r="HJ211" s="18"/>
      <c r="HK211" s="18"/>
      <c r="HL211" s="18"/>
      <c r="HM211" s="18"/>
      <c r="HN211" s="18"/>
      <c r="HO211" s="18"/>
      <c r="HP211" s="18"/>
      <c r="HQ211" s="18"/>
      <c r="HR211" s="18"/>
      <c r="HS211" s="18"/>
      <c r="HT211" s="18"/>
      <c r="HU211" s="18"/>
      <c r="HV211" s="18"/>
      <c r="HW211" s="18"/>
      <c r="HX211" s="18"/>
      <c r="HY211" s="18"/>
      <c r="HZ211" s="18"/>
      <c r="IA211" s="18"/>
      <c r="IB211" s="18"/>
      <c r="IC211" s="18"/>
      <c r="ID211" s="18"/>
      <c r="IE211" s="18"/>
      <c r="IF211" s="18"/>
    </row>
    <row r="212" spans="1:240" s="15" customFormat="1" ht="19.5" customHeight="1" x14ac:dyDescent="0.2">
      <c r="A212" s="456"/>
      <c r="B212" s="457"/>
      <c r="C212" s="458"/>
      <c r="D212" s="459"/>
      <c r="E212" s="462"/>
      <c r="F212" s="356" t="s">
        <v>43</v>
      </c>
      <c r="G212" s="217">
        <f>SUM(G210:G211)</f>
        <v>180</v>
      </c>
      <c r="H212" s="217">
        <f>SUM(H210:H211)</f>
        <v>284.7</v>
      </c>
      <c r="I212" s="217">
        <f>SUM(I210:I211)</f>
        <v>226.7</v>
      </c>
      <c r="J212" s="217">
        <f>SUM(J210:J211)</f>
        <v>382.4</v>
      </c>
      <c r="K212" s="217">
        <f>SUM(K210:K211)</f>
        <v>401.1</v>
      </c>
      <c r="L212" s="521"/>
      <c r="M212" s="522"/>
      <c r="N212" s="522"/>
      <c r="O212" s="523"/>
      <c r="P212" s="44"/>
      <c r="Q212" s="14"/>
      <c r="R212" s="14"/>
      <c r="S212" s="14"/>
      <c r="T212" s="14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F212" s="14"/>
      <c r="AG212" s="14"/>
      <c r="AH212" s="14"/>
      <c r="AI212" s="14"/>
      <c r="AJ212" s="14"/>
      <c r="AK212" s="14"/>
      <c r="AL212" s="14"/>
      <c r="AM212" s="14"/>
      <c r="AN212" s="14"/>
      <c r="AO212" s="14"/>
      <c r="AP212" s="14"/>
      <c r="AQ212" s="14"/>
      <c r="AR212" s="14"/>
      <c r="AS212" s="14"/>
      <c r="AT212" s="14"/>
      <c r="AU212" s="14"/>
      <c r="AV212" s="14"/>
      <c r="AW212" s="14"/>
      <c r="AX212" s="14"/>
      <c r="AY212" s="14"/>
      <c r="AZ212" s="14"/>
      <c r="BA212" s="14"/>
      <c r="BB212" s="14"/>
      <c r="BC212" s="14"/>
      <c r="BD212" s="14"/>
      <c r="BE212" s="14"/>
      <c r="BF212" s="14"/>
      <c r="BG212" s="14"/>
      <c r="BH212" s="14"/>
      <c r="BI212" s="14"/>
      <c r="BJ212" s="14"/>
      <c r="BK212" s="14"/>
      <c r="BL212" s="14"/>
      <c r="BM212" s="14"/>
      <c r="BN212" s="14"/>
      <c r="BO212" s="14"/>
      <c r="BP212" s="14"/>
      <c r="BQ212" s="14"/>
      <c r="BR212" s="14"/>
      <c r="BS212" s="14"/>
      <c r="BT212" s="14"/>
      <c r="BU212" s="14"/>
      <c r="BV212" s="14"/>
      <c r="BW212" s="14"/>
      <c r="BX212" s="14"/>
      <c r="BY212" s="14"/>
      <c r="BZ212" s="14"/>
      <c r="CA212" s="14"/>
      <c r="CB212" s="14"/>
      <c r="CC212" s="14"/>
      <c r="CD212" s="14"/>
      <c r="CE212" s="14"/>
      <c r="CF212" s="14"/>
      <c r="CG212" s="14"/>
      <c r="CH212" s="14"/>
      <c r="CI212" s="14"/>
      <c r="CJ212" s="14"/>
      <c r="CK212" s="14"/>
      <c r="CL212" s="14"/>
      <c r="CM212" s="14"/>
      <c r="CN212" s="14"/>
      <c r="CO212" s="14"/>
      <c r="CP212" s="14"/>
      <c r="CQ212" s="14"/>
      <c r="CR212" s="14"/>
      <c r="CS212" s="14"/>
      <c r="CT212" s="14"/>
      <c r="CU212" s="14"/>
      <c r="CV212" s="14"/>
      <c r="CW212" s="14"/>
      <c r="CX212" s="14"/>
      <c r="CY212" s="14"/>
      <c r="CZ212" s="14"/>
      <c r="DA212" s="14"/>
      <c r="DB212" s="14"/>
      <c r="DC212" s="14"/>
      <c r="DD212" s="14"/>
      <c r="DE212" s="14"/>
      <c r="DF212" s="14"/>
      <c r="DG212" s="14"/>
      <c r="DH212" s="14"/>
      <c r="DI212" s="14"/>
      <c r="DJ212" s="14"/>
      <c r="DK212" s="14"/>
      <c r="DL212" s="14"/>
      <c r="DM212" s="14"/>
      <c r="DN212" s="14"/>
      <c r="DO212" s="14"/>
      <c r="DP212" s="14"/>
      <c r="DQ212" s="14"/>
      <c r="DR212" s="14"/>
      <c r="DS212" s="14"/>
      <c r="DT212" s="14"/>
      <c r="DU212" s="14"/>
      <c r="DV212" s="14"/>
      <c r="DW212" s="14"/>
      <c r="DX212" s="14"/>
      <c r="DY212" s="14"/>
      <c r="DZ212" s="14"/>
      <c r="EA212" s="14"/>
      <c r="EB212" s="14"/>
      <c r="EC212" s="14"/>
      <c r="ED212" s="14"/>
      <c r="EE212" s="14"/>
      <c r="EF212" s="14"/>
      <c r="EG212" s="14"/>
      <c r="EH212" s="14"/>
      <c r="EI212" s="14"/>
      <c r="EJ212" s="14"/>
      <c r="EK212" s="14"/>
      <c r="EL212" s="14"/>
      <c r="EM212" s="14"/>
      <c r="EN212" s="14"/>
      <c r="EO212" s="14"/>
      <c r="EP212" s="14"/>
      <c r="EQ212" s="14"/>
      <c r="ER212" s="14"/>
      <c r="ES212" s="14"/>
      <c r="ET212" s="14"/>
      <c r="EU212" s="14"/>
      <c r="EV212" s="14"/>
      <c r="EW212" s="14"/>
      <c r="EX212" s="14"/>
      <c r="EY212" s="14"/>
      <c r="EZ212" s="14"/>
      <c r="FA212" s="14"/>
      <c r="FB212" s="14"/>
      <c r="FC212" s="14"/>
      <c r="FD212" s="14"/>
      <c r="FE212" s="14"/>
      <c r="FF212" s="14"/>
      <c r="FG212" s="14"/>
      <c r="FH212" s="14"/>
      <c r="FI212" s="14"/>
      <c r="FJ212" s="14"/>
      <c r="FK212" s="14"/>
      <c r="FL212" s="14"/>
      <c r="FM212" s="14"/>
      <c r="FN212" s="14"/>
      <c r="FO212" s="14"/>
      <c r="FP212" s="14"/>
      <c r="FQ212" s="14"/>
      <c r="FR212" s="14"/>
      <c r="FS212" s="14"/>
      <c r="FT212" s="14"/>
      <c r="FU212" s="14"/>
      <c r="FV212" s="14"/>
      <c r="FW212" s="14"/>
      <c r="FX212" s="14"/>
      <c r="FY212" s="14"/>
      <c r="FZ212" s="14"/>
      <c r="GA212" s="14"/>
      <c r="GB212" s="14"/>
      <c r="GC212" s="14"/>
      <c r="GD212" s="14"/>
      <c r="GE212" s="14"/>
      <c r="GF212" s="14"/>
      <c r="GG212" s="14"/>
      <c r="GH212" s="14"/>
      <c r="GI212" s="14"/>
      <c r="GJ212" s="14"/>
      <c r="GK212" s="14"/>
      <c r="GL212" s="14"/>
      <c r="GM212" s="14"/>
      <c r="GN212" s="14"/>
      <c r="GO212" s="14"/>
      <c r="GP212" s="14"/>
      <c r="GQ212" s="14"/>
      <c r="GR212" s="14"/>
      <c r="GS212" s="14"/>
      <c r="GT212" s="14"/>
      <c r="GU212" s="14"/>
      <c r="GV212" s="14"/>
      <c r="GW212" s="14"/>
      <c r="GX212" s="14"/>
      <c r="GY212" s="14"/>
      <c r="GZ212" s="14"/>
      <c r="HA212" s="14"/>
      <c r="HB212" s="14"/>
      <c r="HC212" s="14"/>
      <c r="HD212" s="14"/>
      <c r="HE212" s="14"/>
      <c r="HF212" s="14"/>
      <c r="HG212" s="14"/>
      <c r="HH212" s="14"/>
      <c r="HI212" s="14"/>
      <c r="HJ212" s="14"/>
      <c r="HK212" s="14"/>
      <c r="HL212" s="14"/>
      <c r="HM212" s="14"/>
      <c r="HN212" s="14"/>
      <c r="HO212" s="14"/>
      <c r="HP212" s="14"/>
      <c r="HQ212" s="14"/>
      <c r="HR212" s="14"/>
      <c r="HS212" s="14"/>
      <c r="HT212" s="14"/>
      <c r="HU212" s="14"/>
      <c r="HV212" s="14"/>
      <c r="HW212" s="14"/>
      <c r="HX212" s="14"/>
      <c r="HY212" s="14"/>
      <c r="HZ212" s="14"/>
      <c r="IA212" s="14"/>
      <c r="IB212" s="14"/>
      <c r="IC212" s="14"/>
      <c r="ID212" s="14"/>
      <c r="IE212" s="14"/>
      <c r="IF212" s="14"/>
    </row>
    <row r="213" spans="1:240" s="17" customFormat="1" ht="17.25" customHeight="1" x14ac:dyDescent="0.2">
      <c r="A213" s="178" t="s">
        <v>10</v>
      </c>
      <c r="B213" s="774" t="s">
        <v>48</v>
      </c>
      <c r="C213" s="775"/>
      <c r="D213" s="775"/>
      <c r="E213" s="775"/>
      <c r="F213" s="776"/>
      <c r="G213" s="183">
        <f>SUM(G212)</f>
        <v>180</v>
      </c>
      <c r="H213" s="183">
        <f>SUM(H212)</f>
        <v>284.7</v>
      </c>
      <c r="I213" s="183">
        <f t="shared" ref="I213:K213" si="56">SUM(I212)</f>
        <v>226.7</v>
      </c>
      <c r="J213" s="183">
        <f t="shared" si="56"/>
        <v>382.4</v>
      </c>
      <c r="K213" s="183">
        <f t="shared" si="56"/>
        <v>401.1</v>
      </c>
      <c r="L213" s="783"/>
      <c r="M213" s="784"/>
      <c r="N213" s="784"/>
      <c r="O213" s="785"/>
      <c r="P213" s="44"/>
      <c r="Q213" s="16"/>
      <c r="R213" s="16"/>
      <c r="S213" s="16"/>
      <c r="T213" s="16"/>
      <c r="U213" s="16"/>
      <c r="V213" s="16"/>
      <c r="W213" s="16"/>
      <c r="X213" s="16"/>
      <c r="Y213" s="16"/>
      <c r="Z213" s="16"/>
      <c r="AA213" s="16"/>
      <c r="AB213" s="16"/>
      <c r="AC213" s="16"/>
      <c r="AD213" s="16"/>
      <c r="AE213" s="16"/>
      <c r="AF213" s="16"/>
      <c r="AG213" s="16"/>
      <c r="AH213" s="16"/>
      <c r="AI213" s="16"/>
      <c r="AJ213" s="16"/>
      <c r="AK213" s="16"/>
      <c r="AL213" s="16"/>
      <c r="AM213" s="16"/>
      <c r="AN213" s="16"/>
      <c r="AO213" s="16"/>
      <c r="AP213" s="16"/>
      <c r="AQ213" s="16"/>
      <c r="AR213" s="16"/>
      <c r="AS213" s="16"/>
      <c r="AT213" s="16"/>
      <c r="AU213" s="16"/>
      <c r="AV213" s="16"/>
      <c r="AW213" s="16"/>
      <c r="AX213" s="16"/>
      <c r="AY213" s="16"/>
      <c r="AZ213" s="16"/>
      <c r="BA213" s="16"/>
      <c r="BB213" s="16"/>
      <c r="BC213" s="16"/>
      <c r="BD213" s="16"/>
      <c r="BE213" s="16"/>
      <c r="BF213" s="16"/>
      <c r="BG213" s="16"/>
      <c r="BH213" s="16"/>
      <c r="BI213" s="16"/>
      <c r="BJ213" s="16"/>
      <c r="BK213" s="16"/>
      <c r="BL213" s="16"/>
      <c r="BM213" s="16"/>
      <c r="BN213" s="16"/>
      <c r="BO213" s="16"/>
      <c r="BP213" s="16"/>
      <c r="BQ213" s="16"/>
      <c r="BR213" s="16"/>
      <c r="BS213" s="16"/>
      <c r="BT213" s="16"/>
      <c r="BU213" s="16"/>
      <c r="BV213" s="16"/>
      <c r="BW213" s="16"/>
      <c r="BX213" s="16"/>
      <c r="BY213" s="16"/>
      <c r="BZ213" s="16"/>
      <c r="CA213" s="16"/>
      <c r="CB213" s="16"/>
      <c r="CC213" s="16"/>
      <c r="CD213" s="16"/>
      <c r="CE213" s="16"/>
      <c r="CF213" s="16"/>
      <c r="CG213" s="16"/>
      <c r="CH213" s="16"/>
      <c r="CI213" s="16"/>
      <c r="CJ213" s="16"/>
      <c r="CK213" s="16"/>
      <c r="CL213" s="16"/>
      <c r="CM213" s="16"/>
      <c r="CN213" s="16"/>
      <c r="CO213" s="16"/>
      <c r="CP213" s="16"/>
      <c r="CQ213" s="16"/>
      <c r="CR213" s="16"/>
      <c r="CS213" s="16"/>
      <c r="CT213" s="16"/>
      <c r="CU213" s="16"/>
      <c r="CV213" s="16"/>
      <c r="CW213" s="16"/>
      <c r="CX213" s="16"/>
      <c r="CY213" s="16"/>
      <c r="CZ213" s="16"/>
      <c r="DA213" s="16"/>
      <c r="DB213" s="16"/>
      <c r="DC213" s="16"/>
      <c r="DD213" s="16"/>
      <c r="DE213" s="16"/>
      <c r="DF213" s="16"/>
      <c r="DG213" s="16"/>
      <c r="DH213" s="16"/>
      <c r="DI213" s="16"/>
      <c r="DJ213" s="16"/>
      <c r="DK213" s="16"/>
      <c r="DL213" s="16"/>
      <c r="DM213" s="16"/>
      <c r="DN213" s="16"/>
      <c r="DO213" s="16"/>
      <c r="DP213" s="16"/>
      <c r="DQ213" s="16"/>
      <c r="DR213" s="16"/>
      <c r="DS213" s="16"/>
      <c r="DT213" s="16"/>
      <c r="DU213" s="16"/>
      <c r="DV213" s="16"/>
      <c r="DW213" s="16"/>
      <c r="DX213" s="16"/>
      <c r="DY213" s="16"/>
      <c r="DZ213" s="16"/>
      <c r="EA213" s="16"/>
      <c r="EB213" s="16"/>
      <c r="EC213" s="16"/>
      <c r="ED213" s="16"/>
      <c r="EE213" s="16"/>
      <c r="EF213" s="16"/>
      <c r="EG213" s="16"/>
      <c r="EH213" s="16"/>
      <c r="EI213" s="16"/>
      <c r="EJ213" s="16"/>
      <c r="EK213" s="16"/>
      <c r="EL213" s="16"/>
      <c r="EM213" s="16"/>
      <c r="EN213" s="16"/>
      <c r="EO213" s="16"/>
      <c r="EP213" s="16"/>
      <c r="EQ213" s="16"/>
      <c r="ER213" s="16"/>
      <c r="ES213" s="16"/>
      <c r="ET213" s="16"/>
      <c r="EU213" s="16"/>
      <c r="EV213" s="16"/>
      <c r="EW213" s="16"/>
      <c r="EX213" s="16"/>
      <c r="EY213" s="16"/>
      <c r="EZ213" s="16"/>
      <c r="FA213" s="16"/>
      <c r="FB213" s="16"/>
      <c r="FC213" s="16"/>
      <c r="FD213" s="16"/>
      <c r="FE213" s="16"/>
      <c r="FF213" s="16"/>
      <c r="FG213" s="16"/>
      <c r="FH213" s="16"/>
      <c r="FI213" s="16"/>
      <c r="FJ213" s="16"/>
      <c r="FK213" s="16"/>
      <c r="FL213" s="16"/>
      <c r="FM213" s="16"/>
      <c r="FN213" s="16"/>
      <c r="FO213" s="16"/>
      <c r="FP213" s="16"/>
      <c r="FQ213" s="16"/>
      <c r="FR213" s="16"/>
      <c r="FS213" s="16"/>
      <c r="FT213" s="16"/>
      <c r="FU213" s="16"/>
      <c r="FV213" s="16"/>
      <c r="FW213" s="16"/>
      <c r="FX213" s="16"/>
      <c r="FY213" s="16"/>
      <c r="FZ213" s="16"/>
      <c r="GA213" s="16"/>
      <c r="GB213" s="16"/>
      <c r="GC213" s="16"/>
      <c r="GD213" s="16"/>
      <c r="GE213" s="16"/>
      <c r="GF213" s="16"/>
      <c r="GG213" s="16"/>
      <c r="GH213" s="16"/>
      <c r="GI213" s="16"/>
      <c r="GJ213" s="16"/>
      <c r="GK213" s="16"/>
      <c r="GL213" s="16"/>
      <c r="GM213" s="16"/>
      <c r="GN213" s="16"/>
      <c r="GO213" s="16"/>
      <c r="GP213" s="16"/>
      <c r="GQ213" s="16"/>
      <c r="GR213" s="16"/>
      <c r="GS213" s="16"/>
      <c r="GT213" s="16"/>
      <c r="GU213" s="16"/>
      <c r="GV213" s="16"/>
      <c r="GW213" s="16"/>
      <c r="GX213" s="16"/>
      <c r="GY213" s="16"/>
      <c r="GZ213" s="16"/>
      <c r="HA213" s="16"/>
      <c r="HB213" s="16"/>
      <c r="HC213" s="16"/>
      <c r="HD213" s="16"/>
      <c r="HE213" s="16"/>
      <c r="HF213" s="16"/>
      <c r="HG213" s="16"/>
      <c r="HH213" s="16"/>
      <c r="HI213" s="16"/>
      <c r="HJ213" s="16"/>
      <c r="HK213" s="16"/>
      <c r="HL213" s="16"/>
      <c r="HM213" s="16"/>
      <c r="HN213" s="16"/>
      <c r="HO213" s="16"/>
      <c r="HP213" s="16"/>
      <c r="HQ213" s="16"/>
      <c r="HR213" s="16"/>
      <c r="HS213" s="16"/>
      <c r="HT213" s="16"/>
      <c r="HU213" s="16"/>
      <c r="HV213" s="16"/>
      <c r="HW213" s="16"/>
      <c r="HX213" s="16"/>
      <c r="HY213" s="16"/>
      <c r="HZ213" s="16"/>
      <c r="IA213" s="16"/>
      <c r="IB213" s="16"/>
      <c r="IC213" s="16"/>
      <c r="ID213" s="16"/>
      <c r="IE213" s="16"/>
      <c r="IF213" s="16"/>
    </row>
    <row r="214" spans="1:240" ht="18" customHeight="1" x14ac:dyDescent="0.2">
      <c r="A214" s="425" t="s">
        <v>118</v>
      </c>
      <c r="B214" s="426"/>
      <c r="C214" s="426"/>
      <c r="D214" s="426"/>
      <c r="E214" s="426"/>
      <c r="F214" s="427"/>
      <c r="G214" s="184">
        <f>SUM(G165+G178+G207+G213)</f>
        <v>35657.399999999994</v>
      </c>
      <c r="H214" s="184">
        <f>SUM(H165+H178+H207+H213)</f>
        <v>37056.5</v>
      </c>
      <c r="I214" s="184">
        <f>SUM(I165+I178+I207+I213)</f>
        <v>36801.999999999985</v>
      </c>
      <c r="J214" s="184">
        <f>SUM(J165+J178+J207+J213)</f>
        <v>38726.199999999997</v>
      </c>
      <c r="K214" s="184">
        <f>SUM(K165+K178+K207+K213)</f>
        <v>37425</v>
      </c>
      <c r="L214" s="514"/>
      <c r="M214" s="515"/>
      <c r="N214" s="515"/>
      <c r="O214" s="516"/>
      <c r="P214" s="36"/>
    </row>
    <row r="215" spans="1:240" hidden="1" x14ac:dyDescent="0.2">
      <c r="A215" s="27"/>
      <c r="B215" s="27"/>
      <c r="C215" s="27"/>
      <c r="D215" s="28"/>
      <c r="E215" s="27"/>
      <c r="G215" s="92"/>
      <c r="H215" s="92"/>
      <c r="I215" s="29"/>
      <c r="J215" s="29"/>
      <c r="K215" s="29"/>
      <c r="P215" s="26"/>
    </row>
    <row r="216" spans="1:240" hidden="1" x14ac:dyDescent="0.2">
      <c r="A216" s="27"/>
      <c r="B216" s="27"/>
      <c r="C216" s="27"/>
      <c r="D216" s="28"/>
      <c r="E216" s="132" t="s">
        <v>212</v>
      </c>
      <c r="F216" s="151" t="s">
        <v>7</v>
      </c>
      <c r="G216" s="126">
        <f>SUM(G26+G29+G31+G36+G41+G45+G52+G58+G64+G67+G73+G75+G76+G77+G78+G79+G81+G84+G96+G107+G113+G115+G119+G123+G128+G149+G157+G162+G168+G172+G181+G183+G188+G192+G210+G100)</f>
        <v>9278.2000000000007</v>
      </c>
      <c r="H216" s="142">
        <f t="shared" ref="H216:K216" si="57">SUM(H26+H29+H31+H36+H41+H45+H52+H58+H64+H67+H73+H75+H76+H77+H78+H79+H81+H84+H96+H107+H113+H115+H119+H123+H128+H149+H157+H162+H168+H172+H181+H183+H188+H192+H210+H100)</f>
        <v>8739.4000000000015</v>
      </c>
      <c r="I216" s="146">
        <f>SUM(I26+I29+I31+I36+I41+I45+I52+I58+I64+I67+I73+I75+I76+I77+I78+I79+I81+I84+I96+I107+I113+I115+I119+I123+I128+I149+I157+I162+I168+I172+I181+I183+I188+I192+I210+I100+I204)</f>
        <v>8952.1000000000022</v>
      </c>
      <c r="J216" s="142">
        <f t="shared" si="57"/>
        <v>13304.3</v>
      </c>
      <c r="K216" s="142">
        <f t="shared" si="57"/>
        <v>11625.5</v>
      </c>
      <c r="M216" s="59"/>
      <c r="N216" s="60"/>
      <c r="O216" s="61"/>
      <c r="P216" s="62"/>
      <c r="R216" s="145"/>
    </row>
    <row r="217" spans="1:240" s="15" customFormat="1" hidden="1" x14ac:dyDescent="0.2">
      <c r="A217" s="27"/>
      <c r="B217" s="27"/>
      <c r="C217" s="27"/>
      <c r="D217" s="28"/>
      <c r="E217" s="132" t="s">
        <v>213</v>
      </c>
      <c r="F217" s="151" t="s">
        <v>138</v>
      </c>
      <c r="G217" s="126">
        <f>SUM(G108)</f>
        <v>396</v>
      </c>
      <c r="H217" s="130">
        <f>SUM(H108)</f>
        <v>500.8</v>
      </c>
      <c r="I217" s="146">
        <f>SUM(I108)</f>
        <v>500.8</v>
      </c>
      <c r="J217" s="122">
        <f>SUM(J108)</f>
        <v>0</v>
      </c>
      <c r="K217" s="122">
        <f>SUM(K108)</f>
        <v>0</v>
      </c>
      <c r="L217" s="29"/>
      <c r="M217" s="59"/>
      <c r="N217" s="60"/>
      <c r="O217" s="61"/>
      <c r="P217" s="62"/>
      <c r="Q217" s="14"/>
      <c r="R217" s="14"/>
      <c r="S217" s="14"/>
      <c r="T217" s="14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F217" s="14"/>
      <c r="AG217" s="14"/>
      <c r="AH217" s="14"/>
      <c r="AI217" s="14"/>
      <c r="AJ217" s="14"/>
      <c r="AK217" s="14"/>
      <c r="AL217" s="14"/>
      <c r="AM217" s="14"/>
      <c r="AN217" s="14"/>
      <c r="AO217" s="14"/>
      <c r="AP217" s="14"/>
      <c r="AQ217" s="14"/>
      <c r="AR217" s="14"/>
      <c r="AS217" s="14"/>
      <c r="AT217" s="14"/>
      <c r="AU217" s="14"/>
      <c r="AV217" s="14"/>
      <c r="AW217" s="14"/>
      <c r="AX217" s="14"/>
      <c r="AY217" s="14"/>
      <c r="AZ217" s="14"/>
      <c r="BA217" s="14"/>
      <c r="BB217" s="14"/>
      <c r="BC217" s="14"/>
      <c r="BD217" s="14"/>
      <c r="BE217" s="14"/>
      <c r="BF217" s="14"/>
      <c r="BG217" s="14"/>
      <c r="BH217" s="14"/>
      <c r="BI217" s="14"/>
      <c r="BJ217" s="14"/>
      <c r="BK217" s="14"/>
      <c r="BL217" s="14"/>
      <c r="BM217" s="14"/>
      <c r="BN217" s="14"/>
      <c r="BO217" s="14"/>
      <c r="BP217" s="14"/>
      <c r="BQ217" s="14"/>
      <c r="BR217" s="14"/>
      <c r="BS217" s="14"/>
      <c r="BT217" s="14"/>
      <c r="BU217" s="14"/>
      <c r="BV217" s="14"/>
      <c r="BW217" s="14"/>
      <c r="BX217" s="14"/>
      <c r="BY217" s="14"/>
      <c r="BZ217" s="14"/>
      <c r="CA217" s="14"/>
      <c r="CB217" s="14"/>
      <c r="CC217" s="14"/>
      <c r="CD217" s="14"/>
      <c r="CE217" s="14"/>
      <c r="CF217" s="14"/>
      <c r="CG217" s="14"/>
      <c r="CH217" s="14"/>
      <c r="CI217" s="14"/>
      <c r="CJ217" s="14"/>
      <c r="CK217" s="14"/>
      <c r="CL217" s="14"/>
      <c r="CM217" s="14"/>
      <c r="CN217" s="14"/>
      <c r="CO217" s="14"/>
      <c r="CP217" s="14"/>
      <c r="CQ217" s="14"/>
      <c r="CR217" s="14"/>
      <c r="CS217" s="14"/>
      <c r="CT217" s="14"/>
      <c r="CU217" s="14"/>
      <c r="CV217" s="14"/>
      <c r="CW217" s="14"/>
      <c r="CX217" s="14"/>
      <c r="CY217" s="14"/>
      <c r="CZ217" s="14"/>
      <c r="DA217" s="14"/>
      <c r="DB217" s="14"/>
      <c r="DC217" s="14"/>
      <c r="DD217" s="14"/>
      <c r="DE217" s="14"/>
      <c r="DF217" s="14"/>
      <c r="DG217" s="14"/>
      <c r="DH217" s="14"/>
      <c r="DI217" s="14"/>
      <c r="DJ217" s="14"/>
      <c r="DK217" s="14"/>
      <c r="DL217" s="14"/>
      <c r="DM217" s="14"/>
      <c r="DN217" s="14"/>
      <c r="DO217" s="14"/>
      <c r="DP217" s="14"/>
      <c r="DQ217" s="14"/>
      <c r="DR217" s="14"/>
      <c r="DS217" s="14"/>
      <c r="DT217" s="14"/>
      <c r="DU217" s="14"/>
      <c r="DV217" s="14"/>
      <c r="DW217" s="14"/>
      <c r="DX217" s="14"/>
      <c r="DY217" s="14"/>
      <c r="DZ217" s="14"/>
      <c r="EA217" s="14"/>
      <c r="EB217" s="14"/>
      <c r="EC217" s="14"/>
      <c r="ED217" s="14"/>
      <c r="EE217" s="14"/>
      <c r="EF217" s="14"/>
      <c r="EG217" s="14"/>
      <c r="EH217" s="14"/>
      <c r="EI217" s="14"/>
      <c r="EJ217" s="14"/>
      <c r="EK217" s="14"/>
      <c r="EL217" s="14"/>
      <c r="EM217" s="14"/>
      <c r="EN217" s="14"/>
      <c r="EO217" s="14"/>
      <c r="EP217" s="14"/>
      <c r="EQ217" s="14"/>
      <c r="ER217" s="14"/>
      <c r="ES217" s="14"/>
      <c r="ET217" s="14"/>
      <c r="EU217" s="14"/>
      <c r="EV217" s="14"/>
      <c r="EW217" s="14"/>
      <c r="EX217" s="14"/>
      <c r="EY217" s="14"/>
      <c r="EZ217" s="14"/>
      <c r="FA217" s="14"/>
      <c r="FB217" s="14"/>
      <c r="FC217" s="14"/>
      <c r="FD217" s="14"/>
      <c r="FE217" s="14"/>
      <c r="FF217" s="14"/>
      <c r="FG217" s="14"/>
      <c r="FH217" s="14"/>
      <c r="FI217" s="14"/>
      <c r="FJ217" s="14"/>
      <c r="FK217" s="14"/>
      <c r="FL217" s="14"/>
      <c r="FM217" s="14"/>
      <c r="FN217" s="14"/>
      <c r="FO217" s="14"/>
      <c r="FP217" s="14"/>
      <c r="FQ217" s="14"/>
      <c r="FR217" s="14"/>
      <c r="FS217" s="14"/>
      <c r="FT217" s="14"/>
      <c r="FU217" s="14"/>
      <c r="FV217" s="14"/>
      <c r="FW217" s="14"/>
      <c r="FX217" s="14"/>
      <c r="FY217" s="14"/>
      <c r="FZ217" s="14"/>
      <c r="GA217" s="14"/>
      <c r="GB217" s="14"/>
      <c r="GC217" s="14"/>
      <c r="GD217" s="14"/>
      <c r="GE217" s="14"/>
      <c r="GF217" s="14"/>
      <c r="GG217" s="14"/>
      <c r="GH217" s="14"/>
      <c r="GI217" s="14"/>
      <c r="GJ217" s="14"/>
      <c r="GK217" s="14"/>
      <c r="GL217" s="14"/>
      <c r="GM217" s="14"/>
      <c r="GN217" s="14"/>
      <c r="GO217" s="14"/>
      <c r="GP217" s="14"/>
      <c r="GQ217" s="14"/>
      <c r="GR217" s="14"/>
      <c r="GS217" s="14"/>
      <c r="GT217" s="14"/>
      <c r="GU217" s="14"/>
      <c r="GV217" s="14"/>
      <c r="GW217" s="14"/>
      <c r="GX217" s="14"/>
      <c r="GY217" s="14"/>
      <c r="GZ217" s="14"/>
      <c r="HA217" s="14"/>
      <c r="HB217" s="14"/>
      <c r="HC217" s="14"/>
      <c r="HD217" s="14"/>
      <c r="HE217" s="14"/>
      <c r="HF217" s="14"/>
      <c r="HG217" s="14"/>
      <c r="HH217" s="14"/>
      <c r="HI217" s="14"/>
      <c r="HJ217" s="14"/>
      <c r="HK217" s="14"/>
      <c r="HL217" s="14"/>
      <c r="HM217" s="14"/>
      <c r="HN217" s="14"/>
      <c r="HO217" s="14"/>
      <c r="HP217" s="14"/>
      <c r="HQ217" s="14"/>
      <c r="HR217" s="14"/>
      <c r="HS217" s="14"/>
      <c r="HT217" s="14"/>
      <c r="HU217" s="14"/>
      <c r="HV217" s="14"/>
      <c r="HW217" s="14"/>
      <c r="HX217" s="14"/>
      <c r="HY217" s="14"/>
      <c r="HZ217" s="14"/>
      <c r="IA217" s="14"/>
      <c r="IB217" s="14"/>
      <c r="IC217" s="14"/>
      <c r="ID217" s="14"/>
      <c r="IE217" s="14"/>
      <c r="IF217" s="14"/>
    </row>
    <row r="218" spans="1:240" s="15" customFormat="1" hidden="1" x14ac:dyDescent="0.2">
      <c r="A218" s="27"/>
      <c r="B218" s="27"/>
      <c r="C218" s="27"/>
      <c r="D218" s="28"/>
      <c r="E218" s="132" t="s">
        <v>235</v>
      </c>
      <c r="F218" s="151" t="s">
        <v>236</v>
      </c>
      <c r="G218" s="142">
        <f>+G101</f>
        <v>0</v>
      </c>
      <c r="H218" s="142">
        <f t="shared" ref="H218:K218" si="58">+H101</f>
        <v>0</v>
      </c>
      <c r="I218" s="146">
        <f t="shared" si="58"/>
        <v>3.9</v>
      </c>
      <c r="J218" s="142">
        <f t="shared" si="58"/>
        <v>0</v>
      </c>
      <c r="K218" s="142">
        <f t="shared" si="58"/>
        <v>0</v>
      </c>
      <c r="L218" s="144"/>
      <c r="M218" s="59"/>
      <c r="N218" s="60"/>
      <c r="O218" s="61"/>
      <c r="P218" s="62"/>
      <c r="Q218" s="14"/>
      <c r="R218" s="14"/>
      <c r="S218" s="14"/>
      <c r="T218" s="14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F218" s="14"/>
      <c r="AG218" s="14"/>
      <c r="AH218" s="14"/>
      <c r="AI218" s="14"/>
      <c r="AJ218" s="14"/>
      <c r="AK218" s="14"/>
      <c r="AL218" s="14"/>
      <c r="AM218" s="14"/>
      <c r="AN218" s="14"/>
      <c r="AO218" s="14"/>
      <c r="AP218" s="14"/>
      <c r="AQ218" s="14"/>
      <c r="AR218" s="14"/>
      <c r="AS218" s="14"/>
      <c r="AT218" s="14"/>
      <c r="AU218" s="14"/>
      <c r="AV218" s="14"/>
      <c r="AW218" s="14"/>
      <c r="AX218" s="14"/>
      <c r="AY218" s="14"/>
      <c r="AZ218" s="14"/>
      <c r="BA218" s="14"/>
      <c r="BB218" s="14"/>
      <c r="BC218" s="14"/>
      <c r="BD218" s="14"/>
      <c r="BE218" s="14"/>
      <c r="BF218" s="14"/>
      <c r="BG218" s="14"/>
      <c r="BH218" s="14"/>
      <c r="BI218" s="14"/>
      <c r="BJ218" s="14"/>
      <c r="BK218" s="14"/>
      <c r="BL218" s="14"/>
      <c r="BM218" s="14"/>
      <c r="BN218" s="14"/>
      <c r="BO218" s="14"/>
      <c r="BP218" s="14"/>
      <c r="BQ218" s="14"/>
      <c r="BR218" s="14"/>
      <c r="BS218" s="14"/>
      <c r="BT218" s="14"/>
      <c r="BU218" s="14"/>
      <c r="BV218" s="14"/>
      <c r="BW218" s="14"/>
      <c r="BX218" s="14"/>
      <c r="BY218" s="14"/>
      <c r="BZ218" s="14"/>
      <c r="CA218" s="14"/>
      <c r="CB218" s="14"/>
      <c r="CC218" s="14"/>
      <c r="CD218" s="14"/>
      <c r="CE218" s="14"/>
      <c r="CF218" s="14"/>
      <c r="CG218" s="14"/>
      <c r="CH218" s="14"/>
      <c r="CI218" s="14"/>
      <c r="CJ218" s="14"/>
      <c r="CK218" s="14"/>
      <c r="CL218" s="14"/>
      <c r="CM218" s="14"/>
      <c r="CN218" s="14"/>
      <c r="CO218" s="14"/>
      <c r="CP218" s="14"/>
      <c r="CQ218" s="14"/>
      <c r="CR218" s="14"/>
      <c r="CS218" s="14"/>
      <c r="CT218" s="14"/>
      <c r="CU218" s="14"/>
      <c r="CV218" s="14"/>
      <c r="CW218" s="14"/>
      <c r="CX218" s="14"/>
      <c r="CY218" s="14"/>
      <c r="CZ218" s="14"/>
      <c r="DA218" s="14"/>
      <c r="DB218" s="14"/>
      <c r="DC218" s="14"/>
      <c r="DD218" s="14"/>
      <c r="DE218" s="14"/>
      <c r="DF218" s="14"/>
      <c r="DG218" s="14"/>
      <c r="DH218" s="14"/>
      <c r="DI218" s="14"/>
      <c r="DJ218" s="14"/>
      <c r="DK218" s="14"/>
      <c r="DL218" s="14"/>
      <c r="DM218" s="14"/>
      <c r="DN218" s="14"/>
      <c r="DO218" s="14"/>
      <c r="DP218" s="14"/>
      <c r="DQ218" s="14"/>
      <c r="DR218" s="14"/>
      <c r="DS218" s="14"/>
      <c r="DT218" s="14"/>
      <c r="DU218" s="14"/>
      <c r="DV218" s="14"/>
      <c r="DW218" s="14"/>
      <c r="DX218" s="14"/>
      <c r="DY218" s="14"/>
      <c r="DZ218" s="14"/>
      <c r="EA218" s="14"/>
      <c r="EB218" s="14"/>
      <c r="EC218" s="14"/>
      <c r="ED218" s="14"/>
      <c r="EE218" s="14"/>
      <c r="EF218" s="14"/>
      <c r="EG218" s="14"/>
      <c r="EH218" s="14"/>
      <c r="EI218" s="14"/>
      <c r="EJ218" s="14"/>
      <c r="EK218" s="14"/>
      <c r="EL218" s="14"/>
      <c r="EM218" s="14"/>
      <c r="EN218" s="14"/>
      <c r="EO218" s="14"/>
      <c r="EP218" s="14"/>
      <c r="EQ218" s="14"/>
      <c r="ER218" s="14"/>
      <c r="ES218" s="14"/>
      <c r="ET218" s="14"/>
      <c r="EU218" s="14"/>
      <c r="EV218" s="14"/>
      <c r="EW218" s="14"/>
      <c r="EX218" s="14"/>
      <c r="EY218" s="14"/>
      <c r="EZ218" s="14"/>
      <c r="FA218" s="14"/>
      <c r="FB218" s="14"/>
      <c r="FC218" s="14"/>
      <c r="FD218" s="14"/>
      <c r="FE218" s="14"/>
      <c r="FF218" s="14"/>
      <c r="FG218" s="14"/>
      <c r="FH218" s="14"/>
      <c r="FI218" s="14"/>
      <c r="FJ218" s="14"/>
      <c r="FK218" s="14"/>
      <c r="FL218" s="14"/>
      <c r="FM218" s="14"/>
      <c r="FN218" s="14"/>
      <c r="FO218" s="14"/>
      <c r="FP218" s="14"/>
      <c r="FQ218" s="14"/>
      <c r="FR218" s="14"/>
      <c r="FS218" s="14"/>
      <c r="FT218" s="14"/>
      <c r="FU218" s="14"/>
      <c r="FV218" s="14"/>
      <c r="FW218" s="14"/>
      <c r="FX218" s="14"/>
      <c r="FY218" s="14"/>
      <c r="FZ218" s="14"/>
      <c r="GA218" s="14"/>
      <c r="GB218" s="14"/>
      <c r="GC218" s="14"/>
      <c r="GD218" s="14"/>
      <c r="GE218" s="14"/>
      <c r="GF218" s="14"/>
      <c r="GG218" s="14"/>
      <c r="GH218" s="14"/>
      <c r="GI218" s="14"/>
      <c r="GJ218" s="14"/>
      <c r="GK218" s="14"/>
      <c r="GL218" s="14"/>
      <c r="GM218" s="14"/>
      <c r="GN218" s="14"/>
      <c r="GO218" s="14"/>
      <c r="GP218" s="14"/>
      <c r="GQ218" s="14"/>
      <c r="GR218" s="14"/>
      <c r="GS218" s="14"/>
      <c r="GT218" s="14"/>
      <c r="GU218" s="14"/>
      <c r="GV218" s="14"/>
      <c r="GW218" s="14"/>
      <c r="GX218" s="14"/>
      <c r="GY218" s="14"/>
      <c r="GZ218" s="14"/>
      <c r="HA218" s="14"/>
      <c r="HB218" s="14"/>
      <c r="HC218" s="14"/>
      <c r="HD218" s="14"/>
      <c r="HE218" s="14"/>
      <c r="HF218" s="14"/>
      <c r="HG218" s="14"/>
      <c r="HH218" s="14"/>
      <c r="HI218" s="14"/>
      <c r="HJ218" s="14"/>
      <c r="HK218" s="14"/>
      <c r="HL218" s="14"/>
      <c r="HM218" s="14"/>
      <c r="HN218" s="14"/>
      <c r="HO218" s="14"/>
      <c r="HP218" s="14"/>
      <c r="HQ218" s="14"/>
      <c r="HR218" s="14"/>
      <c r="HS218" s="14"/>
      <c r="HT218" s="14"/>
      <c r="HU218" s="14"/>
      <c r="HV218" s="14"/>
      <c r="HW218" s="14"/>
      <c r="HX218" s="14"/>
      <c r="HY218" s="14"/>
      <c r="HZ218" s="14"/>
      <c r="IA218" s="14"/>
      <c r="IB218" s="14"/>
      <c r="IC218" s="14"/>
      <c r="ID218" s="14"/>
      <c r="IE218" s="14"/>
      <c r="IF218" s="14"/>
    </row>
    <row r="219" spans="1:240" hidden="1" x14ac:dyDescent="0.2">
      <c r="A219" s="27"/>
      <c r="B219" s="27"/>
      <c r="C219" s="27"/>
      <c r="D219" s="28"/>
      <c r="E219" s="132" t="s">
        <v>214</v>
      </c>
      <c r="F219" s="151" t="s">
        <v>75</v>
      </c>
      <c r="G219" s="126">
        <f>SUM(G37+G42+G46+G53+G59+G60+G68+G71+G93+G110+G112+G129+G158+G173+G184+G195+G199+G211)</f>
        <v>1140.9000000000001</v>
      </c>
      <c r="H219" s="130">
        <f>SUM(H37+H42+H46+H53+H59+H60+H68+H71+H93+H110+H112+H129+H158+H173+H184+H195+H199+H211)</f>
        <v>1583.6</v>
      </c>
      <c r="I219" s="146">
        <f>SUM(I37+I42+I46+I53+I59+I60+I68+I71+I93+I110+I112+I129+I158+I173+I184+I195+I199+I211)</f>
        <v>1583.6</v>
      </c>
      <c r="J219" s="121">
        <f>SUM(J37+J42+J46+J53+J59+J60+J68+J71+J93+J110+J112+J129+J158+J173+J184+J195+J199+J211)</f>
        <v>68</v>
      </c>
      <c r="K219" s="121">
        <f>SUM(K37+K42+K46+K53+K59+K60+K68+K71+K93+K110+K112+K129+K158+K173+K184+K195+K199+K211)</f>
        <v>90</v>
      </c>
      <c r="L219" s="144"/>
      <c r="M219" s="61"/>
      <c r="N219" s="61"/>
      <c r="O219" s="61"/>
      <c r="P219" s="62"/>
    </row>
    <row r="220" spans="1:240" hidden="1" x14ac:dyDescent="0.2">
      <c r="A220" s="27"/>
      <c r="B220" s="27"/>
      <c r="C220" s="27"/>
      <c r="D220" s="28"/>
      <c r="E220" s="132" t="s">
        <v>215</v>
      </c>
      <c r="F220" s="151" t="s">
        <v>237</v>
      </c>
      <c r="G220" s="126">
        <f>SUM(G32+G39+G49+G55+G103)</f>
        <v>395</v>
      </c>
      <c r="H220" s="142">
        <f t="shared" ref="H220:K220" si="59">SUM(H32+H39+H49+H55+H103)</f>
        <v>397.6</v>
      </c>
      <c r="I220" s="146">
        <f t="shared" si="59"/>
        <v>435.3</v>
      </c>
      <c r="J220" s="142">
        <f t="shared" si="59"/>
        <v>401.2</v>
      </c>
      <c r="K220" s="142">
        <f t="shared" si="59"/>
        <v>404.8</v>
      </c>
      <c r="L220" s="144"/>
      <c r="P220" s="26"/>
    </row>
    <row r="221" spans="1:240" hidden="1" x14ac:dyDescent="0.2">
      <c r="A221" s="27"/>
      <c r="B221" s="27"/>
      <c r="C221" s="27"/>
      <c r="D221" s="28"/>
      <c r="E221" s="132" t="s">
        <v>214</v>
      </c>
      <c r="F221" s="151" t="s">
        <v>60</v>
      </c>
      <c r="G221" s="126">
        <f>SUM(G56)</f>
        <v>123.3</v>
      </c>
      <c r="H221" s="130">
        <f>SUM(H56)</f>
        <v>0</v>
      </c>
      <c r="I221" s="146">
        <f>SUM(I56)</f>
        <v>0</v>
      </c>
      <c r="J221" s="120">
        <f>SUM(J56)</f>
        <v>0</v>
      </c>
      <c r="K221" s="120">
        <f>SUM(K56)</f>
        <v>0</v>
      </c>
      <c r="P221" s="26"/>
    </row>
    <row r="222" spans="1:240" hidden="1" x14ac:dyDescent="0.2">
      <c r="A222" s="27"/>
      <c r="B222" s="27"/>
      <c r="C222" s="27"/>
      <c r="D222" s="28"/>
      <c r="E222" s="132" t="s">
        <v>216</v>
      </c>
      <c r="F222" s="151" t="s">
        <v>104</v>
      </c>
      <c r="G222" s="126">
        <f>SUM(G23+G28+G38+G48+G65+G127+G147+G153+G203)</f>
        <v>2374.9</v>
      </c>
      <c r="H222" s="130">
        <f>SUM(H23+H28+H38+H48+H65+H127+H147+H153+H203)</f>
        <v>2404.6000000000004</v>
      </c>
      <c r="I222" s="146">
        <f>SUM(I23+I28+I38+I48+I65+I127+I147+I153+I203)</f>
        <v>2589.1999999999998</v>
      </c>
      <c r="J222" s="120">
        <f>SUM(J23+J28+J38+J48+J65+J127+J147+J153+J203)</f>
        <v>2559.4</v>
      </c>
      <c r="K222" s="120">
        <f>SUM(K23+K28+K38+K48+K65+K127+K147+K153+K203)</f>
        <v>2638.8</v>
      </c>
      <c r="L222" s="144"/>
      <c r="P222" s="26"/>
    </row>
    <row r="223" spans="1:240" s="15" customFormat="1" hidden="1" x14ac:dyDescent="0.2">
      <c r="A223" s="27"/>
      <c r="B223" s="27"/>
      <c r="C223" s="27"/>
      <c r="D223" s="28"/>
      <c r="E223" s="132" t="s">
        <v>217</v>
      </c>
      <c r="F223" s="151" t="s">
        <v>207</v>
      </c>
      <c r="G223" s="128">
        <f>G98+G95+G92+G90+G86+G82+G54+G47+G102</f>
        <v>22.2</v>
      </c>
      <c r="H223" s="142">
        <f t="shared" ref="H223:K223" si="60">H98+H95+H92+H90+H86+H82+H54+H47+H102</f>
        <v>10.4</v>
      </c>
      <c r="I223" s="146">
        <f>I98+I95+I92+I90+I86+I82+I54+I47+I102</f>
        <v>243.6</v>
      </c>
      <c r="J223" s="142">
        <f t="shared" si="60"/>
        <v>0</v>
      </c>
      <c r="K223" s="142">
        <f t="shared" si="60"/>
        <v>0</v>
      </c>
      <c r="L223" s="144"/>
      <c r="M223" s="48"/>
      <c r="N223" s="48"/>
      <c r="O223" s="48"/>
      <c r="P223" s="26"/>
      <c r="Q223" s="14"/>
      <c r="R223" s="14"/>
      <c r="S223" s="14"/>
      <c r="T223" s="14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F223" s="14"/>
      <c r="AG223" s="14"/>
      <c r="AH223" s="14"/>
      <c r="AI223" s="14"/>
      <c r="AJ223" s="14"/>
      <c r="AK223" s="14"/>
      <c r="AL223" s="14"/>
      <c r="AM223" s="14"/>
      <c r="AN223" s="14"/>
      <c r="AO223" s="14"/>
      <c r="AP223" s="14"/>
      <c r="AQ223" s="14"/>
      <c r="AR223" s="14"/>
      <c r="AS223" s="14"/>
      <c r="AT223" s="14"/>
      <c r="AU223" s="14"/>
      <c r="AV223" s="14"/>
      <c r="AW223" s="14"/>
      <c r="AX223" s="14"/>
      <c r="AY223" s="14"/>
      <c r="AZ223" s="14"/>
      <c r="BA223" s="14"/>
      <c r="BB223" s="14"/>
      <c r="BC223" s="14"/>
      <c r="BD223" s="14"/>
      <c r="BE223" s="14"/>
      <c r="BF223" s="14"/>
      <c r="BG223" s="14"/>
      <c r="BH223" s="14"/>
      <c r="BI223" s="14"/>
      <c r="BJ223" s="14"/>
      <c r="BK223" s="14"/>
      <c r="BL223" s="14"/>
      <c r="BM223" s="14"/>
      <c r="BN223" s="14"/>
      <c r="BO223" s="14"/>
      <c r="BP223" s="14"/>
      <c r="BQ223" s="14"/>
      <c r="BR223" s="14"/>
      <c r="BS223" s="14"/>
      <c r="BT223" s="14"/>
      <c r="BU223" s="14"/>
      <c r="BV223" s="14"/>
      <c r="BW223" s="14"/>
      <c r="BX223" s="14"/>
      <c r="BY223" s="14"/>
      <c r="BZ223" s="14"/>
      <c r="CA223" s="14"/>
      <c r="CB223" s="14"/>
      <c r="CC223" s="14"/>
      <c r="CD223" s="14"/>
      <c r="CE223" s="14"/>
      <c r="CF223" s="14"/>
      <c r="CG223" s="14"/>
      <c r="CH223" s="14"/>
      <c r="CI223" s="14"/>
      <c r="CJ223" s="14"/>
      <c r="CK223" s="14"/>
      <c r="CL223" s="14"/>
      <c r="CM223" s="14"/>
      <c r="CN223" s="14"/>
      <c r="CO223" s="14"/>
      <c r="CP223" s="14"/>
      <c r="CQ223" s="14"/>
      <c r="CR223" s="14"/>
      <c r="CS223" s="14"/>
      <c r="CT223" s="14"/>
      <c r="CU223" s="14"/>
      <c r="CV223" s="14"/>
      <c r="CW223" s="14"/>
      <c r="CX223" s="14"/>
      <c r="CY223" s="14"/>
      <c r="CZ223" s="14"/>
      <c r="DA223" s="14"/>
      <c r="DB223" s="14"/>
      <c r="DC223" s="14"/>
      <c r="DD223" s="14"/>
      <c r="DE223" s="14"/>
      <c r="DF223" s="14"/>
      <c r="DG223" s="14"/>
      <c r="DH223" s="14"/>
      <c r="DI223" s="14"/>
      <c r="DJ223" s="14"/>
      <c r="DK223" s="14"/>
      <c r="DL223" s="14"/>
      <c r="DM223" s="14"/>
      <c r="DN223" s="14"/>
      <c r="DO223" s="14"/>
      <c r="DP223" s="14"/>
      <c r="DQ223" s="14"/>
      <c r="DR223" s="14"/>
      <c r="DS223" s="14"/>
      <c r="DT223" s="14"/>
      <c r="DU223" s="14"/>
      <c r="DV223" s="14"/>
      <c r="DW223" s="14"/>
      <c r="DX223" s="14"/>
      <c r="DY223" s="14"/>
      <c r="DZ223" s="14"/>
      <c r="EA223" s="14"/>
      <c r="EB223" s="14"/>
      <c r="EC223" s="14"/>
      <c r="ED223" s="14"/>
      <c r="EE223" s="14"/>
      <c r="EF223" s="14"/>
      <c r="EG223" s="14"/>
      <c r="EH223" s="14"/>
      <c r="EI223" s="14"/>
      <c r="EJ223" s="14"/>
      <c r="EK223" s="14"/>
      <c r="EL223" s="14"/>
      <c r="EM223" s="14"/>
      <c r="EN223" s="14"/>
      <c r="EO223" s="14"/>
      <c r="EP223" s="14"/>
      <c r="EQ223" s="14"/>
      <c r="ER223" s="14"/>
      <c r="ES223" s="14"/>
      <c r="ET223" s="14"/>
      <c r="EU223" s="14"/>
      <c r="EV223" s="14"/>
      <c r="EW223" s="14"/>
      <c r="EX223" s="14"/>
      <c r="EY223" s="14"/>
      <c r="EZ223" s="14"/>
      <c r="FA223" s="14"/>
      <c r="FB223" s="14"/>
      <c r="FC223" s="14"/>
      <c r="FD223" s="14"/>
      <c r="FE223" s="14"/>
      <c r="FF223" s="14"/>
      <c r="FG223" s="14"/>
      <c r="FH223" s="14"/>
      <c r="FI223" s="14"/>
      <c r="FJ223" s="14"/>
      <c r="FK223" s="14"/>
      <c r="FL223" s="14"/>
      <c r="FM223" s="14"/>
      <c r="FN223" s="14"/>
      <c r="FO223" s="14"/>
      <c r="FP223" s="14"/>
      <c r="FQ223" s="14"/>
      <c r="FR223" s="14"/>
      <c r="FS223" s="14"/>
      <c r="FT223" s="14"/>
      <c r="FU223" s="14"/>
      <c r="FV223" s="14"/>
      <c r="FW223" s="14"/>
      <c r="FX223" s="14"/>
      <c r="FY223" s="14"/>
      <c r="FZ223" s="14"/>
      <c r="GA223" s="14"/>
      <c r="GB223" s="14"/>
      <c r="GC223" s="14"/>
      <c r="GD223" s="14"/>
      <c r="GE223" s="14"/>
      <c r="GF223" s="14"/>
      <c r="GG223" s="14"/>
      <c r="GH223" s="14"/>
      <c r="GI223" s="14"/>
      <c r="GJ223" s="14"/>
      <c r="GK223" s="14"/>
      <c r="GL223" s="14"/>
      <c r="GM223" s="14"/>
      <c r="GN223" s="14"/>
      <c r="GO223" s="14"/>
      <c r="GP223" s="14"/>
      <c r="GQ223" s="14"/>
      <c r="GR223" s="14"/>
      <c r="GS223" s="14"/>
      <c r="GT223" s="14"/>
      <c r="GU223" s="14"/>
      <c r="GV223" s="14"/>
      <c r="GW223" s="14"/>
      <c r="GX223" s="14"/>
      <c r="GY223" s="14"/>
      <c r="GZ223" s="14"/>
      <c r="HA223" s="14"/>
      <c r="HB223" s="14"/>
      <c r="HC223" s="14"/>
      <c r="HD223" s="14"/>
      <c r="HE223" s="14"/>
      <c r="HF223" s="14"/>
      <c r="HG223" s="14"/>
      <c r="HH223" s="14"/>
      <c r="HI223" s="14"/>
      <c r="HJ223" s="14"/>
      <c r="HK223" s="14"/>
      <c r="HL223" s="14"/>
      <c r="HM223" s="14"/>
      <c r="HN223" s="14"/>
      <c r="HO223" s="14"/>
      <c r="HP223" s="14"/>
      <c r="HQ223" s="14"/>
      <c r="HR223" s="14"/>
      <c r="HS223" s="14"/>
      <c r="HT223" s="14"/>
      <c r="HU223" s="14"/>
      <c r="HV223" s="14"/>
      <c r="HW223" s="14"/>
      <c r="HX223" s="14"/>
      <c r="HY223" s="14"/>
      <c r="HZ223" s="14"/>
      <c r="IA223" s="14"/>
      <c r="IB223" s="14"/>
      <c r="IC223" s="14"/>
      <c r="ID223" s="14"/>
      <c r="IE223" s="14"/>
      <c r="IF223" s="14"/>
    </row>
    <row r="224" spans="1:240" hidden="1" x14ac:dyDescent="0.2">
      <c r="A224" s="27"/>
      <c r="B224" s="27"/>
      <c r="C224" s="27"/>
      <c r="D224" s="28"/>
      <c r="E224" s="132" t="s">
        <v>218</v>
      </c>
      <c r="F224" s="151" t="s">
        <v>9</v>
      </c>
      <c r="G224" s="126">
        <f>SUM(G61+G69+G85+G89+G109+G193)</f>
        <v>1675.4</v>
      </c>
      <c r="H224" s="135">
        <f t="shared" ref="H224:K224" si="61">SUM(H61+H69+H85+H89+H109+H193)</f>
        <v>2225.6999999999998</v>
      </c>
      <c r="I224" s="146">
        <f t="shared" si="61"/>
        <v>1769.2</v>
      </c>
      <c r="J224" s="135">
        <f t="shared" si="61"/>
        <v>200.4</v>
      </c>
      <c r="K224" s="135">
        <f t="shared" si="61"/>
        <v>561.79999999999995</v>
      </c>
      <c r="P224" s="26"/>
    </row>
    <row r="225" spans="1:240" s="15" customFormat="1" hidden="1" x14ac:dyDescent="0.2">
      <c r="A225" s="27"/>
      <c r="B225" s="27"/>
      <c r="C225" s="27"/>
      <c r="D225" s="28"/>
      <c r="E225" s="132" t="s">
        <v>206</v>
      </c>
      <c r="F225" s="151" t="s">
        <v>183</v>
      </c>
      <c r="G225" s="126">
        <f>SUM(G88)</f>
        <v>0</v>
      </c>
      <c r="H225" s="130">
        <f>SUM(H88)</f>
        <v>0</v>
      </c>
      <c r="I225" s="146">
        <f>SUM(I88)</f>
        <v>101.1</v>
      </c>
      <c r="J225" s="125">
        <f>SUM(J88)</f>
        <v>101.1</v>
      </c>
      <c r="K225" s="125">
        <f>SUM(K88)</f>
        <v>101</v>
      </c>
      <c r="L225" s="29"/>
      <c r="M225" s="48"/>
      <c r="N225" s="48"/>
      <c r="O225" s="48"/>
      <c r="P225" s="26"/>
      <c r="Q225" s="14"/>
      <c r="R225" s="14"/>
      <c r="S225" s="14"/>
      <c r="T225" s="14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F225" s="14"/>
      <c r="AG225" s="14"/>
      <c r="AH225" s="14"/>
      <c r="AI225" s="14"/>
      <c r="AJ225" s="14"/>
      <c r="AK225" s="14"/>
      <c r="AL225" s="14"/>
      <c r="AM225" s="14"/>
      <c r="AN225" s="14"/>
      <c r="AO225" s="14"/>
      <c r="AP225" s="14"/>
      <c r="AQ225" s="14"/>
      <c r="AR225" s="14"/>
      <c r="AS225" s="14"/>
      <c r="AT225" s="14"/>
      <c r="AU225" s="14"/>
      <c r="AV225" s="14"/>
      <c r="AW225" s="14"/>
      <c r="AX225" s="14"/>
      <c r="AY225" s="14"/>
      <c r="AZ225" s="14"/>
      <c r="BA225" s="14"/>
      <c r="BB225" s="14"/>
      <c r="BC225" s="14"/>
      <c r="BD225" s="14"/>
      <c r="BE225" s="14"/>
      <c r="BF225" s="14"/>
      <c r="BG225" s="14"/>
      <c r="BH225" s="14"/>
      <c r="BI225" s="14"/>
      <c r="BJ225" s="14"/>
      <c r="BK225" s="14"/>
      <c r="BL225" s="14"/>
      <c r="BM225" s="14"/>
      <c r="BN225" s="14"/>
      <c r="BO225" s="14"/>
      <c r="BP225" s="14"/>
      <c r="BQ225" s="14"/>
      <c r="BR225" s="14"/>
      <c r="BS225" s="14"/>
      <c r="BT225" s="14"/>
      <c r="BU225" s="14"/>
      <c r="BV225" s="14"/>
      <c r="BW225" s="14"/>
      <c r="BX225" s="14"/>
      <c r="BY225" s="14"/>
      <c r="BZ225" s="14"/>
      <c r="CA225" s="14"/>
      <c r="CB225" s="14"/>
      <c r="CC225" s="14"/>
      <c r="CD225" s="14"/>
      <c r="CE225" s="14"/>
      <c r="CF225" s="14"/>
      <c r="CG225" s="14"/>
      <c r="CH225" s="14"/>
      <c r="CI225" s="14"/>
      <c r="CJ225" s="14"/>
      <c r="CK225" s="14"/>
      <c r="CL225" s="14"/>
      <c r="CM225" s="14"/>
      <c r="CN225" s="14"/>
      <c r="CO225" s="14"/>
      <c r="CP225" s="14"/>
      <c r="CQ225" s="14"/>
      <c r="CR225" s="14"/>
      <c r="CS225" s="14"/>
      <c r="CT225" s="14"/>
      <c r="CU225" s="14"/>
      <c r="CV225" s="14"/>
      <c r="CW225" s="14"/>
      <c r="CX225" s="14"/>
      <c r="CY225" s="14"/>
      <c r="CZ225" s="14"/>
      <c r="DA225" s="14"/>
      <c r="DB225" s="14"/>
      <c r="DC225" s="14"/>
      <c r="DD225" s="14"/>
      <c r="DE225" s="14"/>
      <c r="DF225" s="14"/>
      <c r="DG225" s="14"/>
      <c r="DH225" s="14"/>
      <c r="DI225" s="14"/>
      <c r="DJ225" s="14"/>
      <c r="DK225" s="14"/>
      <c r="DL225" s="14"/>
      <c r="DM225" s="14"/>
      <c r="DN225" s="14"/>
      <c r="DO225" s="14"/>
      <c r="DP225" s="14"/>
      <c r="DQ225" s="14"/>
      <c r="DR225" s="14"/>
      <c r="DS225" s="14"/>
      <c r="DT225" s="14"/>
      <c r="DU225" s="14"/>
      <c r="DV225" s="14"/>
      <c r="DW225" s="14"/>
      <c r="DX225" s="14"/>
      <c r="DY225" s="14"/>
      <c r="DZ225" s="14"/>
      <c r="EA225" s="14"/>
      <c r="EB225" s="14"/>
      <c r="EC225" s="14"/>
      <c r="ED225" s="14"/>
      <c r="EE225" s="14"/>
      <c r="EF225" s="14"/>
      <c r="EG225" s="14"/>
      <c r="EH225" s="14"/>
      <c r="EI225" s="14"/>
      <c r="EJ225" s="14"/>
      <c r="EK225" s="14"/>
      <c r="EL225" s="14"/>
      <c r="EM225" s="14"/>
      <c r="EN225" s="14"/>
      <c r="EO225" s="14"/>
      <c r="EP225" s="14"/>
      <c r="EQ225" s="14"/>
      <c r="ER225" s="14"/>
      <c r="ES225" s="14"/>
      <c r="ET225" s="14"/>
      <c r="EU225" s="14"/>
      <c r="EV225" s="14"/>
      <c r="EW225" s="14"/>
      <c r="EX225" s="14"/>
      <c r="EY225" s="14"/>
      <c r="EZ225" s="14"/>
      <c r="FA225" s="14"/>
      <c r="FB225" s="14"/>
      <c r="FC225" s="14"/>
      <c r="FD225" s="14"/>
      <c r="FE225" s="14"/>
      <c r="FF225" s="14"/>
      <c r="FG225" s="14"/>
      <c r="FH225" s="14"/>
      <c r="FI225" s="14"/>
      <c r="FJ225" s="14"/>
      <c r="FK225" s="14"/>
      <c r="FL225" s="14"/>
      <c r="FM225" s="14"/>
      <c r="FN225" s="14"/>
      <c r="FO225" s="14"/>
      <c r="FP225" s="14"/>
      <c r="FQ225" s="14"/>
      <c r="FR225" s="14"/>
      <c r="FS225" s="14"/>
      <c r="FT225" s="14"/>
      <c r="FU225" s="14"/>
      <c r="FV225" s="14"/>
      <c r="FW225" s="14"/>
      <c r="FX225" s="14"/>
      <c r="FY225" s="14"/>
      <c r="FZ225" s="14"/>
      <c r="GA225" s="14"/>
      <c r="GB225" s="14"/>
      <c r="GC225" s="14"/>
      <c r="GD225" s="14"/>
      <c r="GE225" s="14"/>
      <c r="GF225" s="14"/>
      <c r="GG225" s="14"/>
      <c r="GH225" s="14"/>
      <c r="GI225" s="14"/>
      <c r="GJ225" s="14"/>
      <c r="GK225" s="14"/>
      <c r="GL225" s="14"/>
      <c r="GM225" s="14"/>
      <c r="GN225" s="14"/>
      <c r="GO225" s="14"/>
      <c r="GP225" s="14"/>
      <c r="GQ225" s="14"/>
      <c r="GR225" s="14"/>
      <c r="GS225" s="14"/>
      <c r="GT225" s="14"/>
      <c r="GU225" s="14"/>
      <c r="GV225" s="14"/>
      <c r="GW225" s="14"/>
      <c r="GX225" s="14"/>
      <c r="GY225" s="14"/>
      <c r="GZ225" s="14"/>
      <c r="HA225" s="14"/>
      <c r="HB225" s="14"/>
      <c r="HC225" s="14"/>
      <c r="HD225" s="14"/>
      <c r="HE225" s="14"/>
      <c r="HF225" s="14"/>
      <c r="HG225" s="14"/>
      <c r="HH225" s="14"/>
      <c r="HI225" s="14"/>
      <c r="HJ225" s="14"/>
      <c r="HK225" s="14"/>
      <c r="HL225" s="14"/>
      <c r="HM225" s="14"/>
      <c r="HN225" s="14"/>
      <c r="HO225" s="14"/>
      <c r="HP225" s="14"/>
      <c r="HQ225" s="14"/>
      <c r="HR225" s="14"/>
      <c r="HS225" s="14"/>
      <c r="HT225" s="14"/>
      <c r="HU225" s="14"/>
      <c r="HV225" s="14"/>
      <c r="HW225" s="14"/>
      <c r="HX225" s="14"/>
      <c r="HY225" s="14"/>
      <c r="HZ225" s="14"/>
      <c r="IA225" s="14"/>
      <c r="IB225" s="14"/>
      <c r="IC225" s="14"/>
      <c r="ID225" s="14"/>
      <c r="IE225" s="14"/>
      <c r="IF225" s="14"/>
    </row>
    <row r="226" spans="1:240" s="15" customFormat="1" ht="31.5" hidden="1" x14ac:dyDescent="0.2">
      <c r="A226" s="27"/>
      <c r="B226" s="27"/>
      <c r="C226" s="27"/>
      <c r="D226" s="28"/>
      <c r="E226" s="132" t="s">
        <v>214</v>
      </c>
      <c r="F226" s="152" t="s">
        <v>162</v>
      </c>
      <c r="G226" s="126">
        <f>SUM(G194+G70+G62)</f>
        <v>62.5</v>
      </c>
      <c r="H226" s="130">
        <f>SUM(H194+H70+H62)</f>
        <v>220.2</v>
      </c>
      <c r="I226" s="146">
        <f>SUM(I194+I70+I62)</f>
        <v>220.2</v>
      </c>
      <c r="J226" s="123">
        <f>SUM(J194+J70+J62)</f>
        <v>100.5</v>
      </c>
      <c r="K226" s="123">
        <f>SUM(K194+K70+K62)</f>
        <v>0</v>
      </c>
      <c r="L226" s="29"/>
      <c r="M226" s="48"/>
      <c r="N226" s="48"/>
      <c r="O226" s="29"/>
      <c r="P226" s="26"/>
      <c r="Q226" s="14"/>
      <c r="R226" s="14"/>
      <c r="S226" s="14"/>
      <c r="T226" s="14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F226" s="14"/>
      <c r="AG226" s="14"/>
      <c r="AH226" s="14"/>
      <c r="AI226" s="14"/>
      <c r="AJ226" s="14"/>
      <c r="AK226" s="14"/>
      <c r="AL226" s="14"/>
      <c r="AM226" s="14"/>
      <c r="AN226" s="14"/>
      <c r="AO226" s="14"/>
      <c r="AP226" s="14"/>
      <c r="AQ226" s="14"/>
      <c r="AR226" s="14"/>
      <c r="AS226" s="14"/>
      <c r="AT226" s="14"/>
      <c r="AU226" s="14"/>
      <c r="AV226" s="14"/>
      <c r="AW226" s="14"/>
      <c r="AX226" s="14"/>
      <c r="AY226" s="14"/>
      <c r="AZ226" s="14"/>
      <c r="BA226" s="14"/>
      <c r="BB226" s="14"/>
      <c r="BC226" s="14"/>
      <c r="BD226" s="14"/>
      <c r="BE226" s="14"/>
      <c r="BF226" s="14"/>
      <c r="BG226" s="14"/>
      <c r="BH226" s="14"/>
      <c r="BI226" s="14"/>
      <c r="BJ226" s="14"/>
      <c r="BK226" s="14"/>
      <c r="BL226" s="14"/>
      <c r="BM226" s="14"/>
      <c r="BN226" s="14"/>
      <c r="BO226" s="14"/>
      <c r="BP226" s="14"/>
      <c r="BQ226" s="14"/>
      <c r="BR226" s="14"/>
      <c r="BS226" s="14"/>
      <c r="BT226" s="14"/>
      <c r="BU226" s="14"/>
      <c r="BV226" s="14"/>
      <c r="BW226" s="14"/>
      <c r="BX226" s="14"/>
      <c r="BY226" s="14"/>
      <c r="BZ226" s="14"/>
      <c r="CA226" s="14"/>
      <c r="CB226" s="14"/>
      <c r="CC226" s="14"/>
      <c r="CD226" s="14"/>
      <c r="CE226" s="14"/>
      <c r="CF226" s="14"/>
      <c r="CG226" s="14"/>
      <c r="CH226" s="14"/>
      <c r="CI226" s="14"/>
      <c r="CJ226" s="14"/>
      <c r="CK226" s="14"/>
      <c r="CL226" s="14"/>
      <c r="CM226" s="14"/>
      <c r="CN226" s="14"/>
      <c r="CO226" s="14"/>
      <c r="CP226" s="14"/>
      <c r="CQ226" s="14"/>
      <c r="CR226" s="14"/>
      <c r="CS226" s="14"/>
      <c r="CT226" s="14"/>
      <c r="CU226" s="14"/>
      <c r="CV226" s="14"/>
      <c r="CW226" s="14"/>
      <c r="CX226" s="14"/>
      <c r="CY226" s="14"/>
      <c r="CZ226" s="14"/>
      <c r="DA226" s="14"/>
      <c r="DB226" s="14"/>
      <c r="DC226" s="14"/>
      <c r="DD226" s="14"/>
      <c r="DE226" s="14"/>
      <c r="DF226" s="14"/>
      <c r="DG226" s="14"/>
      <c r="DH226" s="14"/>
      <c r="DI226" s="14"/>
      <c r="DJ226" s="14"/>
      <c r="DK226" s="14"/>
      <c r="DL226" s="14"/>
      <c r="DM226" s="14"/>
      <c r="DN226" s="14"/>
      <c r="DO226" s="14"/>
      <c r="DP226" s="14"/>
      <c r="DQ226" s="14"/>
      <c r="DR226" s="14"/>
      <c r="DS226" s="14"/>
      <c r="DT226" s="14"/>
      <c r="DU226" s="14"/>
      <c r="DV226" s="14"/>
      <c r="DW226" s="14"/>
      <c r="DX226" s="14"/>
      <c r="DY226" s="14"/>
      <c r="DZ226" s="14"/>
      <c r="EA226" s="14"/>
      <c r="EB226" s="14"/>
      <c r="EC226" s="14"/>
      <c r="ED226" s="14"/>
      <c r="EE226" s="14"/>
      <c r="EF226" s="14"/>
      <c r="EG226" s="14"/>
      <c r="EH226" s="14"/>
      <c r="EI226" s="14"/>
      <c r="EJ226" s="14"/>
      <c r="EK226" s="14"/>
      <c r="EL226" s="14"/>
      <c r="EM226" s="14"/>
      <c r="EN226" s="14"/>
      <c r="EO226" s="14"/>
      <c r="EP226" s="14"/>
      <c r="EQ226" s="14"/>
      <c r="ER226" s="14"/>
      <c r="ES226" s="14"/>
      <c r="ET226" s="14"/>
      <c r="EU226" s="14"/>
      <c r="EV226" s="14"/>
      <c r="EW226" s="14"/>
      <c r="EX226" s="14"/>
      <c r="EY226" s="14"/>
      <c r="EZ226" s="14"/>
      <c r="FA226" s="14"/>
      <c r="FB226" s="14"/>
      <c r="FC226" s="14"/>
      <c r="FD226" s="14"/>
      <c r="FE226" s="14"/>
      <c r="FF226" s="14"/>
      <c r="FG226" s="14"/>
      <c r="FH226" s="14"/>
      <c r="FI226" s="14"/>
      <c r="FJ226" s="14"/>
      <c r="FK226" s="14"/>
      <c r="FL226" s="14"/>
      <c r="FM226" s="14"/>
      <c r="FN226" s="14"/>
      <c r="FO226" s="14"/>
      <c r="FP226" s="14"/>
      <c r="FQ226" s="14"/>
      <c r="FR226" s="14"/>
      <c r="FS226" s="14"/>
      <c r="FT226" s="14"/>
      <c r="FU226" s="14"/>
      <c r="FV226" s="14"/>
      <c r="FW226" s="14"/>
      <c r="FX226" s="14"/>
      <c r="FY226" s="14"/>
      <c r="FZ226" s="14"/>
      <c r="GA226" s="14"/>
      <c r="GB226" s="14"/>
      <c r="GC226" s="14"/>
      <c r="GD226" s="14"/>
      <c r="GE226" s="14"/>
      <c r="GF226" s="14"/>
      <c r="GG226" s="14"/>
      <c r="GH226" s="14"/>
      <c r="GI226" s="14"/>
      <c r="GJ226" s="14"/>
      <c r="GK226" s="14"/>
      <c r="GL226" s="14"/>
      <c r="GM226" s="14"/>
      <c r="GN226" s="14"/>
      <c r="GO226" s="14"/>
      <c r="GP226" s="14"/>
      <c r="GQ226" s="14"/>
      <c r="GR226" s="14"/>
      <c r="GS226" s="14"/>
      <c r="GT226" s="14"/>
      <c r="GU226" s="14"/>
      <c r="GV226" s="14"/>
      <c r="GW226" s="14"/>
      <c r="GX226" s="14"/>
      <c r="GY226" s="14"/>
      <c r="GZ226" s="14"/>
      <c r="HA226" s="14"/>
      <c r="HB226" s="14"/>
      <c r="HC226" s="14"/>
      <c r="HD226" s="14"/>
      <c r="HE226" s="14"/>
      <c r="HF226" s="14"/>
      <c r="HG226" s="14"/>
      <c r="HH226" s="14"/>
      <c r="HI226" s="14"/>
      <c r="HJ226" s="14"/>
      <c r="HK226" s="14"/>
      <c r="HL226" s="14"/>
      <c r="HM226" s="14"/>
      <c r="HN226" s="14"/>
      <c r="HO226" s="14"/>
      <c r="HP226" s="14"/>
      <c r="HQ226" s="14"/>
      <c r="HR226" s="14"/>
      <c r="HS226" s="14"/>
      <c r="HT226" s="14"/>
      <c r="HU226" s="14"/>
      <c r="HV226" s="14"/>
      <c r="HW226" s="14"/>
      <c r="HX226" s="14"/>
      <c r="HY226" s="14"/>
      <c r="HZ226" s="14"/>
      <c r="IA226" s="14"/>
      <c r="IB226" s="14"/>
      <c r="IC226" s="14"/>
      <c r="ID226" s="14"/>
      <c r="IE226" s="14"/>
      <c r="IF226" s="14"/>
    </row>
    <row r="227" spans="1:240" s="15" customFormat="1" ht="31.5" hidden="1" x14ac:dyDescent="0.2">
      <c r="A227" s="27"/>
      <c r="B227" s="27"/>
      <c r="C227" s="27"/>
      <c r="D227" s="28"/>
      <c r="E227" s="132" t="s">
        <v>219</v>
      </c>
      <c r="F227" s="152" t="s">
        <v>103</v>
      </c>
      <c r="G227" s="126">
        <f>SUM(G43+G120+G122+G133+G134+G138+G140+G144+G145+G146+G197)</f>
        <v>20116</v>
      </c>
      <c r="H227" s="133">
        <f>SUM(H43+H120+H122+H133+H134+H138+H140+H144+H145+H146+H197)</f>
        <v>20792.099999999999</v>
      </c>
      <c r="I227" s="146">
        <f>SUM(I43+I120+I122+I133+I134+I138+I140+I144+I145+I146+I197)</f>
        <v>20220.900000000001</v>
      </c>
      <c r="J227" s="128">
        <f>SUM(J43+J120+J122+J133+J134+J138+J140+J144+J145+J146+J197)</f>
        <v>21809.199999999997</v>
      </c>
      <c r="K227" s="128">
        <f>SUM(K43+K120+K122+K133+K134+K138+K140+K144+K145+K146+K197)</f>
        <v>21821</v>
      </c>
      <c r="L227" s="29"/>
      <c r="M227" s="48"/>
      <c r="N227" s="48"/>
      <c r="O227" s="48"/>
      <c r="P227" s="26"/>
      <c r="Q227" s="14"/>
      <c r="R227" s="14"/>
      <c r="S227" s="14"/>
      <c r="T227" s="14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F227" s="14"/>
      <c r="AG227" s="14"/>
      <c r="AH227" s="14"/>
      <c r="AI227" s="14"/>
      <c r="AJ227" s="14"/>
      <c r="AK227" s="14"/>
      <c r="AL227" s="14"/>
      <c r="AM227" s="14"/>
      <c r="AN227" s="14"/>
      <c r="AO227" s="14"/>
      <c r="AP227" s="14"/>
      <c r="AQ227" s="14"/>
      <c r="AR227" s="14"/>
      <c r="AS227" s="14"/>
      <c r="AT227" s="14"/>
      <c r="AU227" s="14"/>
      <c r="AV227" s="14"/>
      <c r="AW227" s="14"/>
      <c r="AX227" s="14"/>
      <c r="AY227" s="14"/>
      <c r="AZ227" s="14"/>
      <c r="BA227" s="14"/>
      <c r="BB227" s="14"/>
      <c r="BC227" s="14"/>
      <c r="BD227" s="14"/>
      <c r="BE227" s="14"/>
      <c r="BF227" s="14"/>
      <c r="BG227" s="14"/>
      <c r="BH227" s="14"/>
      <c r="BI227" s="14"/>
      <c r="BJ227" s="14"/>
      <c r="BK227" s="14"/>
      <c r="BL227" s="14"/>
      <c r="BM227" s="14"/>
      <c r="BN227" s="14"/>
      <c r="BO227" s="14"/>
      <c r="BP227" s="14"/>
      <c r="BQ227" s="14"/>
      <c r="BR227" s="14"/>
      <c r="BS227" s="14"/>
      <c r="BT227" s="14"/>
      <c r="BU227" s="14"/>
      <c r="BV227" s="14"/>
      <c r="BW227" s="14"/>
      <c r="BX227" s="14"/>
      <c r="BY227" s="14"/>
      <c r="BZ227" s="14"/>
      <c r="CA227" s="14"/>
      <c r="CB227" s="14"/>
      <c r="CC227" s="14"/>
      <c r="CD227" s="14"/>
      <c r="CE227" s="14"/>
      <c r="CF227" s="14"/>
      <c r="CG227" s="14"/>
      <c r="CH227" s="14"/>
      <c r="CI227" s="14"/>
      <c r="CJ227" s="14"/>
      <c r="CK227" s="14"/>
      <c r="CL227" s="14"/>
      <c r="CM227" s="14"/>
      <c r="CN227" s="14"/>
      <c r="CO227" s="14"/>
      <c r="CP227" s="14"/>
      <c r="CQ227" s="14"/>
      <c r="CR227" s="14"/>
      <c r="CS227" s="14"/>
      <c r="CT227" s="14"/>
      <c r="CU227" s="14"/>
      <c r="CV227" s="14"/>
      <c r="CW227" s="14"/>
      <c r="CX227" s="14"/>
      <c r="CY227" s="14"/>
      <c r="CZ227" s="14"/>
      <c r="DA227" s="14"/>
      <c r="DB227" s="14"/>
      <c r="DC227" s="14"/>
      <c r="DD227" s="14"/>
      <c r="DE227" s="14"/>
      <c r="DF227" s="14"/>
      <c r="DG227" s="14"/>
      <c r="DH227" s="14"/>
      <c r="DI227" s="14"/>
      <c r="DJ227" s="14"/>
      <c r="DK227" s="14"/>
      <c r="DL227" s="14"/>
      <c r="DM227" s="14"/>
      <c r="DN227" s="14"/>
      <c r="DO227" s="14"/>
      <c r="DP227" s="14"/>
      <c r="DQ227" s="14"/>
      <c r="DR227" s="14"/>
      <c r="DS227" s="14"/>
      <c r="DT227" s="14"/>
      <c r="DU227" s="14"/>
      <c r="DV227" s="14"/>
      <c r="DW227" s="14"/>
      <c r="DX227" s="14"/>
      <c r="DY227" s="14"/>
      <c r="DZ227" s="14"/>
      <c r="EA227" s="14"/>
      <c r="EB227" s="14"/>
      <c r="EC227" s="14"/>
      <c r="ED227" s="14"/>
      <c r="EE227" s="14"/>
      <c r="EF227" s="14"/>
      <c r="EG227" s="14"/>
      <c r="EH227" s="14"/>
      <c r="EI227" s="14"/>
      <c r="EJ227" s="14"/>
      <c r="EK227" s="14"/>
      <c r="EL227" s="14"/>
      <c r="EM227" s="14"/>
      <c r="EN227" s="14"/>
      <c r="EO227" s="14"/>
      <c r="EP227" s="14"/>
      <c r="EQ227" s="14"/>
      <c r="ER227" s="14"/>
      <c r="ES227" s="14"/>
      <c r="ET227" s="14"/>
      <c r="EU227" s="14"/>
      <c r="EV227" s="14"/>
      <c r="EW227" s="14"/>
      <c r="EX227" s="14"/>
      <c r="EY227" s="14"/>
      <c r="EZ227" s="14"/>
      <c r="FA227" s="14"/>
      <c r="FB227" s="14"/>
      <c r="FC227" s="14"/>
      <c r="FD227" s="14"/>
      <c r="FE227" s="14"/>
      <c r="FF227" s="14"/>
      <c r="FG227" s="14"/>
      <c r="FH227" s="14"/>
      <c r="FI227" s="14"/>
      <c r="FJ227" s="14"/>
      <c r="FK227" s="14"/>
      <c r="FL227" s="14"/>
      <c r="FM227" s="14"/>
      <c r="FN227" s="14"/>
      <c r="FO227" s="14"/>
      <c r="FP227" s="14"/>
      <c r="FQ227" s="14"/>
      <c r="FR227" s="14"/>
      <c r="FS227" s="14"/>
      <c r="FT227" s="14"/>
      <c r="FU227" s="14"/>
      <c r="FV227" s="14"/>
      <c r="FW227" s="14"/>
      <c r="FX227" s="14"/>
      <c r="FY227" s="14"/>
      <c r="FZ227" s="14"/>
      <c r="GA227" s="14"/>
      <c r="GB227" s="14"/>
      <c r="GC227" s="14"/>
      <c r="GD227" s="14"/>
      <c r="GE227" s="14"/>
      <c r="GF227" s="14"/>
      <c r="GG227" s="14"/>
      <c r="GH227" s="14"/>
      <c r="GI227" s="14"/>
      <c r="GJ227" s="14"/>
      <c r="GK227" s="14"/>
      <c r="GL227" s="14"/>
      <c r="GM227" s="14"/>
      <c r="GN227" s="14"/>
      <c r="GO227" s="14"/>
      <c r="GP227" s="14"/>
      <c r="GQ227" s="14"/>
      <c r="GR227" s="14"/>
      <c r="GS227" s="14"/>
      <c r="GT227" s="14"/>
      <c r="GU227" s="14"/>
      <c r="GV227" s="14"/>
      <c r="GW227" s="14"/>
      <c r="GX227" s="14"/>
      <c r="GY227" s="14"/>
      <c r="GZ227" s="14"/>
      <c r="HA227" s="14"/>
      <c r="HB227" s="14"/>
      <c r="HC227" s="14"/>
      <c r="HD227" s="14"/>
      <c r="HE227" s="14"/>
      <c r="HF227" s="14"/>
      <c r="HG227" s="14"/>
      <c r="HH227" s="14"/>
      <c r="HI227" s="14"/>
      <c r="HJ227" s="14"/>
      <c r="HK227" s="14"/>
      <c r="HL227" s="14"/>
      <c r="HM227" s="14"/>
      <c r="HN227" s="14"/>
      <c r="HO227" s="14"/>
      <c r="HP227" s="14"/>
      <c r="HQ227" s="14"/>
      <c r="HR227" s="14"/>
      <c r="HS227" s="14"/>
      <c r="HT227" s="14"/>
      <c r="HU227" s="14"/>
      <c r="HV227" s="14"/>
      <c r="HW227" s="14"/>
      <c r="HX227" s="14"/>
      <c r="HY227" s="14"/>
      <c r="HZ227" s="14"/>
      <c r="IA227" s="14"/>
      <c r="IB227" s="14"/>
      <c r="IC227" s="14"/>
      <c r="ID227" s="14"/>
      <c r="IE227" s="14"/>
      <c r="IF227" s="14"/>
    </row>
    <row r="228" spans="1:240" s="15" customFormat="1" ht="27" hidden="1" customHeight="1" x14ac:dyDescent="0.2">
      <c r="A228" s="27"/>
      <c r="B228" s="27"/>
      <c r="C228" s="27"/>
      <c r="D228" s="28"/>
      <c r="E228" s="132" t="s">
        <v>219</v>
      </c>
      <c r="F228" s="65" t="s">
        <v>16</v>
      </c>
      <c r="G228" s="126">
        <f>SUM(G50)</f>
        <v>73</v>
      </c>
      <c r="H228" s="130">
        <f>SUM(H50)</f>
        <v>182.1</v>
      </c>
      <c r="I228" s="146">
        <f>SUM(I50)</f>
        <v>182.1</v>
      </c>
      <c r="J228" s="120">
        <f>SUM(J50)</f>
        <v>182.1</v>
      </c>
      <c r="K228" s="120">
        <f>SUM(K50)</f>
        <v>182.1</v>
      </c>
      <c r="L228" s="29"/>
      <c r="M228" s="48"/>
      <c r="N228" s="48"/>
      <c r="O228" s="48"/>
      <c r="P228" s="26"/>
      <c r="Q228" s="14"/>
      <c r="R228" s="14"/>
      <c r="S228" s="14"/>
      <c r="T228" s="14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F228" s="14"/>
      <c r="AG228" s="14"/>
      <c r="AH228" s="14"/>
      <c r="AI228" s="14"/>
      <c r="AJ228" s="14"/>
      <c r="AK228" s="14"/>
      <c r="AL228" s="14"/>
      <c r="AM228" s="14"/>
      <c r="AN228" s="14"/>
      <c r="AO228" s="14"/>
      <c r="AP228" s="14"/>
      <c r="AQ228" s="14"/>
      <c r="AR228" s="14"/>
      <c r="AS228" s="14"/>
      <c r="AT228" s="14"/>
      <c r="AU228" s="14"/>
      <c r="AV228" s="14"/>
      <c r="AW228" s="14"/>
      <c r="AX228" s="14"/>
      <c r="AY228" s="14"/>
      <c r="AZ228" s="14"/>
      <c r="BA228" s="14"/>
      <c r="BB228" s="14"/>
      <c r="BC228" s="14"/>
      <c r="BD228" s="14"/>
      <c r="BE228" s="14"/>
      <c r="BF228" s="14"/>
      <c r="BG228" s="14"/>
      <c r="BH228" s="14"/>
      <c r="BI228" s="14"/>
      <c r="BJ228" s="14"/>
      <c r="BK228" s="14"/>
      <c r="BL228" s="14"/>
      <c r="BM228" s="14"/>
      <c r="BN228" s="14"/>
      <c r="BO228" s="14"/>
      <c r="BP228" s="14"/>
      <c r="BQ228" s="14"/>
      <c r="BR228" s="14"/>
      <c r="BS228" s="14"/>
      <c r="BT228" s="14"/>
      <c r="BU228" s="14"/>
      <c r="BV228" s="14"/>
      <c r="BW228" s="14"/>
      <c r="BX228" s="14"/>
      <c r="BY228" s="14"/>
      <c r="BZ228" s="14"/>
      <c r="CA228" s="14"/>
      <c r="CB228" s="14"/>
      <c r="CC228" s="14"/>
      <c r="CD228" s="14"/>
      <c r="CE228" s="14"/>
      <c r="CF228" s="14"/>
      <c r="CG228" s="14"/>
      <c r="CH228" s="14"/>
      <c r="CI228" s="14"/>
      <c r="CJ228" s="14"/>
      <c r="CK228" s="14"/>
      <c r="CL228" s="14"/>
      <c r="CM228" s="14"/>
      <c r="CN228" s="14"/>
      <c r="CO228" s="14"/>
      <c r="CP228" s="14"/>
      <c r="CQ228" s="14"/>
      <c r="CR228" s="14"/>
      <c r="CS228" s="14"/>
      <c r="CT228" s="14"/>
      <c r="CU228" s="14"/>
      <c r="CV228" s="14"/>
      <c r="CW228" s="14"/>
      <c r="CX228" s="14"/>
      <c r="CY228" s="14"/>
      <c r="CZ228" s="14"/>
      <c r="DA228" s="14"/>
      <c r="DB228" s="14"/>
      <c r="DC228" s="14"/>
      <c r="DD228" s="14"/>
      <c r="DE228" s="14"/>
      <c r="DF228" s="14"/>
      <c r="DG228" s="14"/>
      <c r="DH228" s="14"/>
      <c r="DI228" s="14"/>
      <c r="DJ228" s="14"/>
      <c r="DK228" s="14"/>
      <c r="DL228" s="14"/>
      <c r="DM228" s="14"/>
      <c r="DN228" s="14"/>
      <c r="DO228" s="14"/>
      <c r="DP228" s="14"/>
      <c r="DQ228" s="14"/>
      <c r="DR228" s="14"/>
      <c r="DS228" s="14"/>
      <c r="DT228" s="14"/>
      <c r="DU228" s="14"/>
      <c r="DV228" s="14"/>
      <c r="DW228" s="14"/>
      <c r="DX228" s="14"/>
      <c r="DY228" s="14"/>
      <c r="DZ228" s="14"/>
      <c r="EA228" s="14"/>
      <c r="EB228" s="14"/>
      <c r="EC228" s="14"/>
      <c r="ED228" s="14"/>
      <c r="EE228" s="14"/>
      <c r="EF228" s="14"/>
      <c r="EG228" s="14"/>
      <c r="EH228" s="14"/>
      <c r="EI228" s="14"/>
      <c r="EJ228" s="14"/>
      <c r="EK228" s="14"/>
      <c r="EL228" s="14"/>
      <c r="EM228" s="14"/>
      <c r="EN228" s="14"/>
      <c r="EO228" s="14"/>
      <c r="EP228" s="14"/>
      <c r="EQ228" s="14"/>
      <c r="ER228" s="14"/>
      <c r="ES228" s="14"/>
      <c r="ET228" s="14"/>
      <c r="EU228" s="14"/>
      <c r="EV228" s="14"/>
      <c r="EW228" s="14"/>
      <c r="EX228" s="14"/>
      <c r="EY228" s="14"/>
      <c r="EZ228" s="14"/>
      <c r="FA228" s="14"/>
      <c r="FB228" s="14"/>
      <c r="FC228" s="14"/>
      <c r="FD228" s="14"/>
      <c r="FE228" s="14"/>
      <c r="FF228" s="14"/>
      <c r="FG228" s="14"/>
      <c r="FH228" s="14"/>
      <c r="FI228" s="14"/>
      <c r="FJ228" s="14"/>
      <c r="FK228" s="14"/>
      <c r="FL228" s="14"/>
      <c r="FM228" s="14"/>
      <c r="FN228" s="14"/>
      <c r="FO228" s="14"/>
      <c r="FP228" s="14"/>
      <c r="FQ228" s="14"/>
      <c r="FR228" s="14"/>
      <c r="FS228" s="14"/>
      <c r="FT228" s="14"/>
      <c r="FU228" s="14"/>
      <c r="FV228" s="14"/>
      <c r="FW228" s="14"/>
      <c r="FX228" s="14"/>
      <c r="FY228" s="14"/>
      <c r="FZ228" s="14"/>
      <c r="GA228" s="14"/>
      <c r="GB228" s="14"/>
      <c r="GC228" s="14"/>
      <c r="GD228" s="14"/>
      <c r="GE228" s="14"/>
      <c r="GF228" s="14"/>
      <c r="GG228" s="14"/>
      <c r="GH228" s="14"/>
      <c r="GI228" s="14"/>
      <c r="GJ228" s="14"/>
      <c r="GK228" s="14"/>
      <c r="GL228" s="14"/>
      <c r="GM228" s="14"/>
      <c r="GN228" s="14"/>
      <c r="GO228" s="14"/>
      <c r="GP228" s="14"/>
      <c r="GQ228" s="14"/>
      <c r="GR228" s="14"/>
      <c r="GS228" s="14"/>
      <c r="GT228" s="14"/>
      <c r="GU228" s="14"/>
      <c r="GV228" s="14"/>
      <c r="GW228" s="14"/>
      <c r="GX228" s="14"/>
      <c r="GY228" s="14"/>
      <c r="GZ228" s="14"/>
      <c r="HA228" s="14"/>
      <c r="HB228" s="14"/>
      <c r="HC228" s="14"/>
      <c r="HD228" s="14"/>
      <c r="HE228" s="14"/>
      <c r="HF228" s="14"/>
      <c r="HG228" s="14"/>
      <c r="HH228" s="14"/>
      <c r="HI228" s="14"/>
      <c r="HJ228" s="14"/>
      <c r="HK228" s="14"/>
      <c r="HL228" s="14"/>
      <c r="HM228" s="14"/>
      <c r="HN228" s="14"/>
      <c r="HO228" s="14"/>
      <c r="HP228" s="14"/>
      <c r="HQ228" s="14"/>
      <c r="HR228" s="14"/>
      <c r="HS228" s="14"/>
      <c r="HT228" s="14"/>
      <c r="HU228" s="14"/>
      <c r="HV228" s="14"/>
      <c r="HW228" s="14"/>
      <c r="HX228" s="14"/>
      <c r="HY228" s="14"/>
      <c r="HZ228" s="14"/>
      <c r="IA228" s="14"/>
      <c r="IB228" s="14"/>
      <c r="IC228" s="14"/>
      <c r="ID228" s="14"/>
      <c r="IE228" s="14"/>
      <c r="IF228" s="14"/>
    </row>
    <row r="229" spans="1:240" hidden="1" x14ac:dyDescent="0.2">
      <c r="A229" s="27"/>
      <c r="B229" s="27"/>
      <c r="C229" s="27"/>
      <c r="D229" s="28"/>
      <c r="E229" s="132"/>
      <c r="F229" s="153" t="s">
        <v>61</v>
      </c>
      <c r="G229" s="79">
        <f>SUM(G216:G228)</f>
        <v>35657.4</v>
      </c>
      <c r="H229" s="114">
        <f>SUM(H216:H228)</f>
        <v>37056.5</v>
      </c>
      <c r="I229" s="114">
        <f>SUM(I216:I228)</f>
        <v>36802.000000000007</v>
      </c>
      <c r="J229" s="79">
        <f>SUM(J216:J228)</f>
        <v>38726.19999999999</v>
      </c>
      <c r="K229" s="79">
        <f>SUM(K216:K228)</f>
        <v>37424.999999999993</v>
      </c>
      <c r="P229" s="26"/>
    </row>
    <row r="230" spans="1:240" s="15" customFormat="1" ht="18" customHeight="1" x14ac:dyDescent="0.2">
      <c r="A230" s="27"/>
      <c r="B230" s="27"/>
      <c r="C230" s="27"/>
      <c r="D230" s="28"/>
      <c r="E230" s="27"/>
      <c r="F230" s="154"/>
      <c r="G230" s="113"/>
      <c r="H230" s="113"/>
      <c r="I230" s="113"/>
      <c r="J230" s="113"/>
      <c r="K230" s="113"/>
      <c r="L230" s="29"/>
      <c r="M230" s="48"/>
      <c r="N230" s="48"/>
      <c r="O230" s="48"/>
      <c r="P230" s="26"/>
      <c r="Q230" s="14"/>
      <c r="R230" s="14"/>
      <c r="S230" s="14"/>
      <c r="T230" s="14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F230" s="14"/>
      <c r="AG230" s="14"/>
      <c r="AH230" s="14"/>
      <c r="AI230" s="14"/>
      <c r="AJ230" s="14"/>
      <c r="AK230" s="14"/>
      <c r="AL230" s="14"/>
      <c r="AM230" s="14"/>
      <c r="AN230" s="14"/>
      <c r="AO230" s="14"/>
      <c r="AP230" s="14"/>
      <c r="AQ230" s="14"/>
      <c r="AR230" s="14"/>
      <c r="AS230" s="14"/>
      <c r="AT230" s="14"/>
      <c r="AU230" s="14"/>
      <c r="AV230" s="14"/>
      <c r="AW230" s="14"/>
      <c r="AX230" s="14"/>
      <c r="AY230" s="14"/>
      <c r="AZ230" s="14"/>
      <c r="BA230" s="14"/>
      <c r="BB230" s="14"/>
      <c r="BC230" s="14"/>
      <c r="BD230" s="14"/>
      <c r="BE230" s="14"/>
      <c r="BF230" s="14"/>
      <c r="BG230" s="14"/>
      <c r="BH230" s="14"/>
      <c r="BI230" s="14"/>
      <c r="BJ230" s="14"/>
      <c r="BK230" s="14"/>
      <c r="BL230" s="14"/>
      <c r="BM230" s="14"/>
      <c r="BN230" s="14"/>
      <c r="BO230" s="14"/>
      <c r="BP230" s="14"/>
      <c r="BQ230" s="14"/>
      <c r="BR230" s="14"/>
      <c r="BS230" s="14"/>
      <c r="BT230" s="14"/>
      <c r="BU230" s="14"/>
      <c r="BV230" s="14"/>
      <c r="BW230" s="14"/>
      <c r="BX230" s="14"/>
      <c r="BY230" s="14"/>
      <c r="BZ230" s="14"/>
      <c r="CA230" s="14"/>
      <c r="CB230" s="14"/>
      <c r="CC230" s="14"/>
      <c r="CD230" s="14"/>
      <c r="CE230" s="14"/>
      <c r="CF230" s="14"/>
      <c r="CG230" s="14"/>
      <c r="CH230" s="14"/>
      <c r="CI230" s="14"/>
      <c r="CJ230" s="14"/>
      <c r="CK230" s="14"/>
      <c r="CL230" s="14"/>
      <c r="CM230" s="14"/>
      <c r="CN230" s="14"/>
      <c r="CO230" s="14"/>
      <c r="CP230" s="14"/>
      <c r="CQ230" s="14"/>
      <c r="CR230" s="14"/>
      <c r="CS230" s="14"/>
      <c r="CT230" s="14"/>
      <c r="CU230" s="14"/>
      <c r="CV230" s="14"/>
      <c r="CW230" s="14"/>
      <c r="CX230" s="14"/>
      <c r="CY230" s="14"/>
      <c r="CZ230" s="14"/>
      <c r="DA230" s="14"/>
      <c r="DB230" s="14"/>
      <c r="DC230" s="14"/>
      <c r="DD230" s="14"/>
      <c r="DE230" s="14"/>
      <c r="DF230" s="14"/>
      <c r="DG230" s="14"/>
      <c r="DH230" s="14"/>
      <c r="DI230" s="14"/>
      <c r="DJ230" s="14"/>
      <c r="DK230" s="14"/>
      <c r="DL230" s="14"/>
      <c r="DM230" s="14"/>
      <c r="DN230" s="14"/>
      <c r="DO230" s="14"/>
      <c r="DP230" s="14"/>
      <c r="DQ230" s="14"/>
      <c r="DR230" s="14"/>
      <c r="DS230" s="14"/>
      <c r="DT230" s="14"/>
      <c r="DU230" s="14"/>
      <c r="DV230" s="14"/>
      <c r="DW230" s="14"/>
      <c r="DX230" s="14"/>
      <c r="DY230" s="14"/>
      <c r="DZ230" s="14"/>
      <c r="EA230" s="14"/>
      <c r="EB230" s="14"/>
      <c r="EC230" s="14"/>
      <c r="ED230" s="14"/>
      <c r="EE230" s="14"/>
      <c r="EF230" s="14"/>
      <c r="EG230" s="14"/>
      <c r="EH230" s="14"/>
      <c r="EI230" s="14"/>
      <c r="EJ230" s="14"/>
      <c r="EK230" s="14"/>
      <c r="EL230" s="14"/>
      <c r="EM230" s="14"/>
      <c r="EN230" s="14"/>
      <c r="EO230" s="14"/>
      <c r="EP230" s="14"/>
      <c r="EQ230" s="14"/>
      <c r="ER230" s="14"/>
      <c r="ES230" s="14"/>
      <c r="ET230" s="14"/>
      <c r="EU230" s="14"/>
      <c r="EV230" s="14"/>
      <c r="EW230" s="14"/>
      <c r="EX230" s="14"/>
      <c r="EY230" s="14"/>
      <c r="EZ230" s="14"/>
      <c r="FA230" s="14"/>
      <c r="FB230" s="14"/>
      <c r="FC230" s="14"/>
      <c r="FD230" s="14"/>
      <c r="FE230" s="14"/>
      <c r="FF230" s="14"/>
      <c r="FG230" s="14"/>
      <c r="FH230" s="14"/>
      <c r="FI230" s="14"/>
      <c r="FJ230" s="14"/>
      <c r="FK230" s="14"/>
      <c r="FL230" s="14"/>
      <c r="FM230" s="14"/>
      <c r="FN230" s="14"/>
      <c r="FO230" s="14"/>
      <c r="FP230" s="14"/>
      <c r="FQ230" s="14"/>
      <c r="FR230" s="14"/>
      <c r="FS230" s="14"/>
      <c r="FT230" s="14"/>
      <c r="FU230" s="14"/>
      <c r="FV230" s="14"/>
      <c r="FW230" s="14"/>
      <c r="FX230" s="14"/>
      <c r="FY230" s="14"/>
      <c r="FZ230" s="14"/>
      <c r="GA230" s="14"/>
      <c r="GB230" s="14"/>
      <c r="GC230" s="14"/>
      <c r="GD230" s="14"/>
      <c r="GE230" s="14"/>
      <c r="GF230" s="14"/>
      <c r="GG230" s="14"/>
      <c r="GH230" s="14"/>
      <c r="GI230" s="14"/>
      <c r="GJ230" s="14"/>
      <c r="GK230" s="14"/>
      <c r="GL230" s="14"/>
      <c r="GM230" s="14"/>
      <c r="GN230" s="14"/>
      <c r="GO230" s="14"/>
      <c r="GP230" s="14"/>
      <c r="GQ230" s="14"/>
      <c r="GR230" s="14"/>
      <c r="GS230" s="14"/>
      <c r="GT230" s="14"/>
      <c r="GU230" s="14"/>
      <c r="GV230" s="14"/>
      <c r="GW230" s="14"/>
      <c r="GX230" s="14"/>
      <c r="GY230" s="14"/>
      <c r="GZ230" s="14"/>
      <c r="HA230" s="14"/>
      <c r="HB230" s="14"/>
      <c r="HC230" s="14"/>
      <c r="HD230" s="14"/>
      <c r="HE230" s="14"/>
      <c r="HF230" s="14"/>
      <c r="HG230" s="14"/>
      <c r="HH230" s="14"/>
      <c r="HI230" s="14"/>
      <c r="HJ230" s="14"/>
      <c r="HK230" s="14"/>
      <c r="HL230" s="14"/>
      <c r="HM230" s="14"/>
      <c r="HN230" s="14"/>
      <c r="HO230" s="14"/>
      <c r="HP230" s="14"/>
      <c r="HQ230" s="14"/>
      <c r="HR230" s="14"/>
      <c r="HS230" s="14"/>
      <c r="HT230" s="14"/>
      <c r="HU230" s="14"/>
      <c r="HV230" s="14"/>
      <c r="HW230" s="14"/>
      <c r="HX230" s="14"/>
      <c r="HY230" s="14"/>
      <c r="HZ230" s="14"/>
      <c r="IA230" s="14"/>
      <c r="IB230" s="14"/>
      <c r="IC230" s="14"/>
      <c r="ID230" s="14"/>
      <c r="IE230" s="14"/>
      <c r="IF230" s="14"/>
    </row>
    <row r="231" spans="1:240" s="25" customFormat="1" x14ac:dyDescent="0.25">
      <c r="A231" s="428" t="s">
        <v>226</v>
      </c>
      <c r="B231" s="428"/>
      <c r="C231" s="428"/>
      <c r="D231" s="428"/>
      <c r="E231" s="428"/>
      <c r="F231" s="428"/>
      <c r="G231" s="428"/>
      <c r="H231" s="428"/>
      <c r="I231" s="428"/>
      <c r="J231" s="428"/>
      <c r="K231" s="428"/>
      <c r="L231" s="54"/>
      <c r="M231" s="54"/>
      <c r="N231" s="54"/>
      <c r="O231" s="54"/>
      <c r="P231" s="55"/>
      <c r="Q231" s="24"/>
      <c r="R231" s="24"/>
      <c r="S231" s="24"/>
      <c r="T231" s="24"/>
      <c r="U231" s="24"/>
    </row>
    <row r="232" spans="1:240" s="25" customFormat="1" x14ac:dyDescent="0.25">
      <c r="A232" s="53"/>
      <c r="B232" s="53"/>
      <c r="C232" s="53"/>
      <c r="D232" s="53"/>
      <c r="E232" s="53"/>
      <c r="F232" s="53"/>
      <c r="G232" s="93"/>
      <c r="H232" s="93"/>
      <c r="I232" s="56"/>
      <c r="J232" s="58"/>
      <c r="K232" s="139" t="s">
        <v>34</v>
      </c>
      <c r="L232" s="54"/>
      <c r="M232" s="54"/>
      <c r="N232" s="54"/>
      <c r="O232" s="54"/>
      <c r="P232" s="55"/>
      <c r="Q232" s="24"/>
      <c r="R232" s="24"/>
      <c r="S232" s="24"/>
      <c r="T232" s="24"/>
      <c r="U232" s="24"/>
    </row>
    <row r="233" spans="1:240" s="13" customFormat="1" ht="48.75" customHeight="1" x14ac:dyDescent="0.25">
      <c r="A233" s="111" t="s">
        <v>227</v>
      </c>
      <c r="B233" s="947" t="s">
        <v>55</v>
      </c>
      <c r="C233" s="947"/>
      <c r="D233" s="947"/>
      <c r="E233" s="947"/>
      <c r="F233" s="947"/>
      <c r="G233" s="112" t="s">
        <v>230</v>
      </c>
      <c r="H233" s="118" t="s">
        <v>203</v>
      </c>
      <c r="I233" s="118" t="s">
        <v>220</v>
      </c>
      <c r="J233" s="111" t="s">
        <v>105</v>
      </c>
      <c r="K233" s="111" t="s">
        <v>141</v>
      </c>
      <c r="L233" s="54"/>
      <c r="M233" s="54"/>
      <c r="N233" s="54"/>
      <c r="O233" s="54"/>
      <c r="P233" s="55"/>
    </row>
    <row r="234" spans="1:240" s="13" customFormat="1" ht="22.5" customHeight="1" x14ac:dyDescent="0.25">
      <c r="A234" s="140" t="s">
        <v>26</v>
      </c>
      <c r="B234" s="765" t="s">
        <v>228</v>
      </c>
      <c r="C234" s="766"/>
      <c r="D234" s="766"/>
      <c r="E234" s="766"/>
      <c r="F234" s="767"/>
      <c r="G234" s="63">
        <f>SUM(G235:G244)</f>
        <v>15468.400000000001</v>
      </c>
      <c r="H234" s="63">
        <f>SUM(H235:H244)</f>
        <v>16082.300000000001</v>
      </c>
      <c r="I234" s="63">
        <f>SUM(I235:I244)</f>
        <v>16297.9</v>
      </c>
      <c r="J234" s="63">
        <f>SUM(J235:J244)</f>
        <v>16633.8</v>
      </c>
      <c r="K234" s="63">
        <f>SUM(K235:K244)</f>
        <v>15320.899999999998</v>
      </c>
      <c r="L234" s="54"/>
      <c r="M234" s="54"/>
      <c r="N234" s="54"/>
      <c r="O234" s="54"/>
      <c r="P234" s="55"/>
    </row>
    <row r="235" spans="1:240" s="13" customFormat="1" ht="18.75" customHeight="1" x14ac:dyDescent="0.25">
      <c r="A235" s="65" t="s">
        <v>190</v>
      </c>
      <c r="B235" s="454" t="s">
        <v>27</v>
      </c>
      <c r="C235" s="455"/>
      <c r="D235" s="455"/>
      <c r="E235" s="455"/>
      <c r="F235" s="455"/>
      <c r="G235" s="78">
        <f t="shared" ref="G235:K236" si="62">G216</f>
        <v>9278.2000000000007</v>
      </c>
      <c r="H235" s="130">
        <f t="shared" si="62"/>
        <v>8739.4000000000015</v>
      </c>
      <c r="I235" s="114">
        <f t="shared" si="62"/>
        <v>8952.1000000000022</v>
      </c>
      <c r="J235" s="130">
        <f t="shared" si="62"/>
        <v>13304.3</v>
      </c>
      <c r="K235" s="130">
        <f t="shared" si="62"/>
        <v>11625.5</v>
      </c>
      <c r="L235" s="54"/>
      <c r="M235" s="54"/>
      <c r="N235" s="54"/>
      <c r="O235" s="54"/>
      <c r="P235" s="55"/>
    </row>
    <row r="236" spans="1:240" s="13" customFormat="1" ht="16.5" customHeight="1" x14ac:dyDescent="0.25">
      <c r="A236" s="65" t="s">
        <v>192</v>
      </c>
      <c r="B236" s="454" t="s">
        <v>221</v>
      </c>
      <c r="C236" s="455"/>
      <c r="D236" s="455"/>
      <c r="E236" s="455"/>
      <c r="F236" s="455"/>
      <c r="G236" s="126">
        <f t="shared" si="62"/>
        <v>396</v>
      </c>
      <c r="H236" s="130">
        <f t="shared" si="62"/>
        <v>500.8</v>
      </c>
      <c r="I236" s="114">
        <f t="shared" si="62"/>
        <v>500.8</v>
      </c>
      <c r="J236" s="130">
        <f t="shared" si="62"/>
        <v>0</v>
      </c>
      <c r="K236" s="130">
        <f t="shared" si="62"/>
        <v>0</v>
      </c>
      <c r="L236" s="54"/>
      <c r="M236" s="54"/>
      <c r="N236" s="54"/>
      <c r="O236" s="54"/>
      <c r="P236" s="55"/>
    </row>
    <row r="237" spans="1:240" s="13" customFormat="1" ht="21" customHeight="1" x14ac:dyDescent="0.25">
      <c r="A237" s="65" t="s">
        <v>191</v>
      </c>
      <c r="B237" s="441" t="s">
        <v>198</v>
      </c>
      <c r="C237" s="442"/>
      <c r="D237" s="442"/>
      <c r="E237" s="442"/>
      <c r="F237" s="442"/>
      <c r="G237" s="126"/>
      <c r="H237" s="143"/>
      <c r="I237" s="114">
        <f t="shared" ref="I237" si="63">+I218</f>
        <v>3.9</v>
      </c>
      <c r="J237" s="143"/>
      <c r="K237" s="143"/>
      <c r="L237" s="54"/>
      <c r="M237" s="54"/>
      <c r="N237" s="54"/>
      <c r="O237" s="54"/>
      <c r="P237" s="55"/>
    </row>
    <row r="238" spans="1:240" s="13" customFormat="1" ht="19.5" customHeight="1" x14ac:dyDescent="0.25">
      <c r="A238" s="65" t="s">
        <v>204</v>
      </c>
      <c r="B238" s="771" t="s">
        <v>199</v>
      </c>
      <c r="C238" s="772"/>
      <c r="D238" s="772"/>
      <c r="E238" s="772"/>
      <c r="F238" s="773"/>
      <c r="G238" s="130">
        <f t="shared" ref="G238:K239" si="64">G222</f>
        <v>2374.9</v>
      </c>
      <c r="H238" s="130">
        <f t="shared" si="64"/>
        <v>2404.6000000000004</v>
      </c>
      <c r="I238" s="114">
        <f t="shared" si="64"/>
        <v>2589.1999999999998</v>
      </c>
      <c r="J238" s="130">
        <f t="shared" si="64"/>
        <v>2559.4</v>
      </c>
      <c r="K238" s="130">
        <f t="shared" si="64"/>
        <v>2638.8</v>
      </c>
      <c r="L238" s="54"/>
      <c r="M238" s="54"/>
      <c r="N238" s="54"/>
      <c r="O238" s="54"/>
      <c r="P238" s="55"/>
    </row>
    <row r="239" spans="1:240" s="13" customFormat="1" ht="18.75" customHeight="1" x14ac:dyDescent="0.25">
      <c r="A239" s="65" t="s">
        <v>189</v>
      </c>
      <c r="B239" s="441" t="s">
        <v>200</v>
      </c>
      <c r="C239" s="442"/>
      <c r="D239" s="442"/>
      <c r="E239" s="442"/>
      <c r="F239" s="442"/>
      <c r="G239" s="126">
        <f t="shared" si="64"/>
        <v>22.2</v>
      </c>
      <c r="H239" s="130">
        <f t="shared" si="64"/>
        <v>10.4</v>
      </c>
      <c r="I239" s="114">
        <f t="shared" si="64"/>
        <v>243.6</v>
      </c>
      <c r="J239" s="130">
        <f t="shared" si="64"/>
        <v>0</v>
      </c>
      <c r="K239" s="130">
        <f t="shared" si="64"/>
        <v>0</v>
      </c>
      <c r="L239" s="54"/>
      <c r="M239" s="54"/>
      <c r="N239" s="54"/>
      <c r="O239" s="54"/>
      <c r="P239" s="55"/>
    </row>
    <row r="240" spans="1:240" s="13" customFormat="1" ht="19.5" customHeight="1" x14ac:dyDescent="0.25">
      <c r="A240" s="65" t="s">
        <v>194</v>
      </c>
      <c r="B240" s="768" t="s">
        <v>201</v>
      </c>
      <c r="C240" s="769"/>
      <c r="D240" s="769"/>
      <c r="E240" s="769"/>
      <c r="F240" s="770"/>
      <c r="G240" s="126"/>
      <c r="H240" s="129"/>
      <c r="I240" s="114"/>
      <c r="J240" s="126"/>
      <c r="K240" s="124"/>
      <c r="L240" s="54"/>
      <c r="M240" s="54"/>
      <c r="N240" s="54"/>
      <c r="O240" s="54"/>
      <c r="P240" s="55"/>
    </row>
    <row r="241" spans="1:16" s="13" customFormat="1" ht="21.75" customHeight="1" x14ac:dyDescent="0.25">
      <c r="A241" s="65" t="s">
        <v>196</v>
      </c>
      <c r="B241" s="441" t="s">
        <v>222</v>
      </c>
      <c r="C241" s="442"/>
      <c r="D241" s="442"/>
      <c r="E241" s="442"/>
      <c r="F241" s="442"/>
      <c r="G241" s="67"/>
      <c r="H241" s="67"/>
      <c r="I241" s="114"/>
      <c r="J241" s="65"/>
      <c r="K241" s="65"/>
      <c r="L241" s="54"/>
      <c r="M241" s="54"/>
      <c r="N241" s="54"/>
      <c r="O241" s="54"/>
      <c r="P241" s="55"/>
    </row>
    <row r="242" spans="1:16" s="13" customFormat="1" ht="24" customHeight="1" x14ac:dyDescent="0.25">
      <c r="A242" s="65" t="s">
        <v>205</v>
      </c>
      <c r="B242" s="441" t="s">
        <v>223</v>
      </c>
      <c r="C242" s="442"/>
      <c r="D242" s="442"/>
      <c r="E242" s="442"/>
      <c r="F242" s="442"/>
      <c r="G242" s="130">
        <f>G224</f>
        <v>1675.4</v>
      </c>
      <c r="H242" s="130">
        <f>H224</f>
        <v>2225.6999999999998</v>
      </c>
      <c r="I242" s="114">
        <f>I224</f>
        <v>1769.2</v>
      </c>
      <c r="J242" s="130">
        <f>J224</f>
        <v>200.4</v>
      </c>
      <c r="K242" s="130">
        <f>K224</f>
        <v>561.79999999999995</v>
      </c>
      <c r="L242" s="54"/>
      <c r="M242" s="54"/>
      <c r="N242" s="54"/>
      <c r="O242" s="54"/>
      <c r="P242" s="55"/>
    </row>
    <row r="243" spans="1:16" s="13" customFormat="1" ht="20.25" customHeight="1" x14ac:dyDescent="0.25">
      <c r="A243" s="65" t="s">
        <v>195</v>
      </c>
      <c r="B243" s="441" t="s">
        <v>224</v>
      </c>
      <c r="C243" s="442"/>
      <c r="D243" s="442"/>
      <c r="E243" s="442"/>
      <c r="F243" s="442"/>
      <c r="G243" s="126">
        <f>G220</f>
        <v>395</v>
      </c>
      <c r="H243" s="130">
        <f>H220</f>
        <v>397.6</v>
      </c>
      <c r="I243" s="114">
        <f>I220</f>
        <v>435.3</v>
      </c>
      <c r="J243" s="130">
        <f>J220</f>
        <v>401.2</v>
      </c>
      <c r="K243" s="130">
        <f>K220</f>
        <v>404.8</v>
      </c>
      <c r="L243" s="54"/>
      <c r="M243" s="54"/>
      <c r="N243" s="54"/>
      <c r="O243" s="54"/>
      <c r="P243" s="55"/>
    </row>
    <row r="244" spans="1:16" s="13" customFormat="1" ht="30.75" customHeight="1" x14ac:dyDescent="0.25">
      <c r="A244" s="65" t="s">
        <v>52</v>
      </c>
      <c r="B244" s="441" t="s">
        <v>225</v>
      </c>
      <c r="C244" s="442"/>
      <c r="D244" s="442"/>
      <c r="E244" s="442"/>
      <c r="F244" s="442"/>
      <c r="G244" s="126">
        <f>G226+G221+G219</f>
        <v>1326.7</v>
      </c>
      <c r="H244" s="130">
        <f>H226+H221+H219</f>
        <v>1803.8</v>
      </c>
      <c r="I244" s="114">
        <f>I226+I221+I219</f>
        <v>1803.8</v>
      </c>
      <c r="J244" s="130">
        <f>J226+J221+J219</f>
        <v>168.5</v>
      </c>
      <c r="K244" s="130">
        <f>K226+K221+K219</f>
        <v>90</v>
      </c>
      <c r="L244" s="54"/>
      <c r="M244" s="54"/>
      <c r="N244" s="54"/>
      <c r="O244" s="54"/>
      <c r="P244" s="55"/>
    </row>
    <row r="245" spans="1:16" s="13" customFormat="1" ht="21" customHeight="1" x14ac:dyDescent="0.25">
      <c r="A245" s="140" t="s">
        <v>28</v>
      </c>
      <c r="B245" s="765" t="s">
        <v>229</v>
      </c>
      <c r="C245" s="766"/>
      <c r="D245" s="766"/>
      <c r="E245" s="766"/>
      <c r="F245" s="767"/>
      <c r="G245" s="63">
        <f>SUM(G246:G248)</f>
        <v>20189</v>
      </c>
      <c r="H245" s="63">
        <f>SUM(H246:H248)</f>
        <v>20974.199999999997</v>
      </c>
      <c r="I245" s="63">
        <f>SUM(I246:I248)</f>
        <v>20504.099999999999</v>
      </c>
      <c r="J245" s="63">
        <f t="shared" ref="J245:K245" si="65">SUM(J246:J248)</f>
        <v>22092.399999999994</v>
      </c>
      <c r="K245" s="63">
        <f t="shared" si="65"/>
        <v>22104.1</v>
      </c>
      <c r="L245" s="54"/>
      <c r="M245" s="54"/>
      <c r="N245" s="54"/>
      <c r="O245" s="54"/>
      <c r="P245" s="55"/>
    </row>
    <row r="246" spans="1:16" s="13" customFormat="1" ht="25.5" customHeight="1" x14ac:dyDescent="0.2">
      <c r="A246" s="65" t="s">
        <v>193</v>
      </c>
      <c r="B246" s="422" t="s">
        <v>234</v>
      </c>
      <c r="C246" s="423"/>
      <c r="D246" s="423"/>
      <c r="E246" s="423"/>
      <c r="F246" s="424"/>
      <c r="G246" s="98">
        <f>G227+G228</f>
        <v>20189</v>
      </c>
      <c r="H246" s="133">
        <f t="shared" ref="H246:K246" si="66">H227+H228</f>
        <v>20974.199999999997</v>
      </c>
      <c r="I246" s="114">
        <f t="shared" si="66"/>
        <v>20403</v>
      </c>
      <c r="J246" s="133">
        <f t="shared" si="66"/>
        <v>21991.299999999996</v>
      </c>
      <c r="K246" s="133">
        <f t="shared" si="66"/>
        <v>22003.1</v>
      </c>
      <c r="L246" s="44"/>
      <c r="M246" s="44"/>
      <c r="N246" s="44"/>
      <c r="O246" s="44"/>
    </row>
    <row r="247" spans="1:16" s="13" customFormat="1" ht="21" customHeight="1" x14ac:dyDescent="0.2">
      <c r="A247" s="138" t="s">
        <v>197</v>
      </c>
      <c r="B247" s="422" t="s">
        <v>202</v>
      </c>
      <c r="C247" s="423"/>
      <c r="D247" s="423"/>
      <c r="E247" s="423"/>
      <c r="F247" s="424"/>
      <c r="G247" s="99">
        <f>G225</f>
        <v>0</v>
      </c>
      <c r="H247" s="130">
        <f t="shared" ref="H247:K247" si="67">H225</f>
        <v>0</v>
      </c>
      <c r="I247" s="114">
        <f t="shared" si="67"/>
        <v>101.1</v>
      </c>
      <c r="J247" s="130">
        <f t="shared" si="67"/>
        <v>101.1</v>
      </c>
      <c r="K247" s="130">
        <f t="shared" si="67"/>
        <v>101</v>
      </c>
      <c r="L247" s="44"/>
      <c r="M247" s="44"/>
      <c r="N247" s="44"/>
      <c r="O247" s="44"/>
    </row>
    <row r="248" spans="1:16" s="13" customFormat="1" ht="21" customHeight="1" x14ac:dyDescent="0.2">
      <c r="A248" s="147" t="s">
        <v>238</v>
      </c>
      <c r="B248" s="422" t="s">
        <v>232</v>
      </c>
      <c r="C248" s="423"/>
      <c r="D248" s="423"/>
      <c r="E248" s="423"/>
      <c r="F248" s="424"/>
      <c r="G248" s="78"/>
      <c r="H248" s="130"/>
      <c r="I248" s="114"/>
      <c r="J248" s="130"/>
      <c r="K248" s="130"/>
      <c r="L248" s="44"/>
      <c r="M248" s="44"/>
      <c r="N248" s="44"/>
      <c r="O248" s="44"/>
    </row>
    <row r="249" spans="1:16" s="13" customFormat="1" ht="20.25" customHeight="1" x14ac:dyDescent="0.25">
      <c r="A249" s="762" t="s">
        <v>261</v>
      </c>
      <c r="B249" s="763"/>
      <c r="C249" s="763"/>
      <c r="D249" s="763"/>
      <c r="E249" s="763"/>
      <c r="F249" s="764"/>
      <c r="G249" s="64">
        <f>SUM(G234+G245)</f>
        <v>35657.4</v>
      </c>
      <c r="H249" s="64">
        <f>SUM(H234+H245)</f>
        <v>37056.5</v>
      </c>
      <c r="I249" s="64">
        <f>SUM(I234+I245)</f>
        <v>36802</v>
      </c>
      <c r="J249" s="64">
        <f>SUM(J234+J245)</f>
        <v>38726.199999999997</v>
      </c>
      <c r="K249" s="64">
        <f>SUM(K234+K245)</f>
        <v>37425</v>
      </c>
      <c r="L249" s="134"/>
      <c r="M249" s="134"/>
      <c r="N249" s="54"/>
      <c r="O249" s="54"/>
      <c r="P249" s="55"/>
    </row>
    <row r="250" spans="1:16" x14ac:dyDescent="0.25">
      <c r="L250" s="54"/>
      <c r="M250" s="54"/>
      <c r="N250" s="54"/>
      <c r="O250" s="54"/>
      <c r="P250" s="55"/>
    </row>
    <row r="251" spans="1:16" x14ac:dyDescent="0.2">
      <c r="I251" s="90"/>
      <c r="J251" s="90"/>
      <c r="K251" s="90"/>
    </row>
  </sheetData>
  <sheetProtection selectLockedCells="1" selectUnlockedCells="1"/>
  <mergeCells count="489">
    <mergeCell ref="B233:F233"/>
    <mergeCell ref="H16:H18"/>
    <mergeCell ref="H23:H24"/>
    <mergeCell ref="K2:O2"/>
    <mergeCell ref="K3:O3"/>
    <mergeCell ref="K4:O4"/>
    <mergeCell ref="K5:O5"/>
    <mergeCell ref="K6:O6"/>
    <mergeCell ref="L30:O30"/>
    <mergeCell ref="K8:O8"/>
    <mergeCell ref="L23:L24"/>
    <mergeCell ref="N23:N24"/>
    <mergeCell ref="O23:O24"/>
    <mergeCell ref="L17:L18"/>
    <mergeCell ref="M15:O15"/>
    <mergeCell ref="C22:O22"/>
    <mergeCell ref="E16:E18"/>
    <mergeCell ref="F16:F18"/>
    <mergeCell ref="A19:O19"/>
    <mergeCell ref="M17:O17"/>
    <mergeCell ref="K10:N10"/>
    <mergeCell ref="A13:O13"/>
    <mergeCell ref="A14:O14"/>
    <mergeCell ref="E28:E30"/>
    <mergeCell ref="L139:O139"/>
    <mergeCell ref="L122:O123"/>
    <mergeCell ref="L28:L29"/>
    <mergeCell ref="D28:D30"/>
    <mergeCell ref="N28:N29"/>
    <mergeCell ref="N95:N96"/>
    <mergeCell ref="O95:O96"/>
    <mergeCell ref="L125:O125"/>
    <mergeCell ref="M64:M65"/>
    <mergeCell ref="M31:M32"/>
    <mergeCell ref="L63:O63"/>
    <mergeCell ref="L66:O66"/>
    <mergeCell ref="L58:L61"/>
    <mergeCell ref="O64:O65"/>
    <mergeCell ref="L64:L65"/>
    <mergeCell ref="O58:O61"/>
    <mergeCell ref="L117:O117"/>
    <mergeCell ref="C35:O35"/>
    <mergeCell ref="E119:E121"/>
    <mergeCell ref="N119:N120"/>
    <mergeCell ref="O119:O120"/>
    <mergeCell ref="D119:D121"/>
    <mergeCell ref="L72:O72"/>
    <mergeCell ref="M107:M108"/>
    <mergeCell ref="M95:M96"/>
    <mergeCell ref="L84:L85"/>
    <mergeCell ref="E138:E139"/>
    <mergeCell ref="B127:B130"/>
    <mergeCell ref="C131:F131"/>
    <mergeCell ref="L124:O124"/>
    <mergeCell ref="E134:E135"/>
    <mergeCell ref="D134:D135"/>
    <mergeCell ref="B134:B135"/>
    <mergeCell ref="C126:O126"/>
    <mergeCell ref="L136:O136"/>
    <mergeCell ref="M128:M129"/>
    <mergeCell ref="N128:N129"/>
    <mergeCell ref="C136:F136"/>
    <mergeCell ref="C132:O132"/>
    <mergeCell ref="D127:D130"/>
    <mergeCell ref="L130:O130"/>
    <mergeCell ref="L131:O131"/>
    <mergeCell ref="L135:O135"/>
    <mergeCell ref="C125:F125"/>
    <mergeCell ref="C122:C124"/>
    <mergeCell ref="C127:C130"/>
    <mergeCell ref="E122:E124"/>
    <mergeCell ref="L128:L129"/>
    <mergeCell ref="E100:E104"/>
    <mergeCell ref="E98:E99"/>
    <mergeCell ref="E107:E111"/>
    <mergeCell ref="C105:F105"/>
    <mergeCell ref="L121:O121"/>
    <mergeCell ref="L119:L120"/>
    <mergeCell ref="L111:O111"/>
    <mergeCell ref="O109:O110"/>
    <mergeCell ref="N109:N110"/>
    <mergeCell ref="O107:O108"/>
    <mergeCell ref="C98:C99"/>
    <mergeCell ref="D98:D99"/>
    <mergeCell ref="C119:C121"/>
    <mergeCell ref="C117:F117"/>
    <mergeCell ref="C118:O118"/>
    <mergeCell ref="L107:L108"/>
    <mergeCell ref="N107:N108"/>
    <mergeCell ref="E112:E114"/>
    <mergeCell ref="L71:O71"/>
    <mergeCell ref="L67:L70"/>
    <mergeCell ref="L80:O80"/>
    <mergeCell ref="L74:O74"/>
    <mergeCell ref="O77:O78"/>
    <mergeCell ref="L88:L89"/>
    <mergeCell ref="M88:M89"/>
    <mergeCell ref="N88:N89"/>
    <mergeCell ref="O128:O129"/>
    <mergeCell ref="L116:O116"/>
    <mergeCell ref="M99:O99"/>
    <mergeCell ref="L104:O104"/>
    <mergeCell ref="L100:L103"/>
    <mergeCell ref="M100:M103"/>
    <mergeCell ref="N100:N103"/>
    <mergeCell ref="O100:O103"/>
    <mergeCell ref="L94:O94"/>
    <mergeCell ref="L97:O97"/>
    <mergeCell ref="N81:N82"/>
    <mergeCell ref="L92:L93"/>
    <mergeCell ref="M92:M93"/>
    <mergeCell ref="N92:N93"/>
    <mergeCell ref="O92:O93"/>
    <mergeCell ref="L95:L96"/>
    <mergeCell ref="N64:N65"/>
    <mergeCell ref="C41:C44"/>
    <mergeCell ref="E41:E44"/>
    <mergeCell ref="C52:C57"/>
    <mergeCell ref="F75:F79"/>
    <mergeCell ref="E88:E91"/>
    <mergeCell ref="E81:E83"/>
    <mergeCell ref="E84:E87"/>
    <mergeCell ref="M77:M78"/>
    <mergeCell ref="N77:N78"/>
    <mergeCell ref="L77:L78"/>
    <mergeCell ref="L91:O91"/>
    <mergeCell ref="E75:E80"/>
    <mergeCell ref="O67:O70"/>
    <mergeCell ref="O84:O85"/>
    <mergeCell ref="O88:O89"/>
    <mergeCell ref="O81:O82"/>
    <mergeCell ref="M84:M85"/>
    <mergeCell ref="N84:N85"/>
    <mergeCell ref="L81:L82"/>
    <mergeCell ref="M81:M82"/>
    <mergeCell ref="L87:O87"/>
    <mergeCell ref="M67:M70"/>
    <mergeCell ref="N67:N70"/>
    <mergeCell ref="A41:A44"/>
    <mergeCell ref="B41:B44"/>
    <mergeCell ref="B45:B51"/>
    <mergeCell ref="D36:D40"/>
    <mergeCell ref="D41:D44"/>
    <mergeCell ref="L51:O51"/>
    <mergeCell ref="L45:L50"/>
    <mergeCell ref="M45:M50"/>
    <mergeCell ref="N45:N50"/>
    <mergeCell ref="O45:O50"/>
    <mergeCell ref="L40:O40"/>
    <mergeCell ref="C45:C51"/>
    <mergeCell ref="C36:C40"/>
    <mergeCell ref="D45:D51"/>
    <mergeCell ref="O36:O39"/>
    <mergeCell ref="E45:E51"/>
    <mergeCell ref="A181:A182"/>
    <mergeCell ref="B179:O179"/>
    <mergeCell ref="O183:O184"/>
    <mergeCell ref="M58:M61"/>
    <mergeCell ref="N58:N61"/>
    <mergeCell ref="N31:N32"/>
    <mergeCell ref="O31:O32"/>
    <mergeCell ref="L34:O34"/>
    <mergeCell ref="C31:C33"/>
    <mergeCell ref="L36:L39"/>
    <mergeCell ref="L31:L32"/>
    <mergeCell ref="M36:M39"/>
    <mergeCell ref="M52:M56"/>
    <mergeCell ref="L52:L56"/>
    <mergeCell ref="L57:O57"/>
    <mergeCell ref="O52:O56"/>
    <mergeCell ref="N52:N56"/>
    <mergeCell ref="C34:F34"/>
    <mergeCell ref="E36:E40"/>
    <mergeCell ref="E58:E63"/>
    <mergeCell ref="E52:E57"/>
    <mergeCell ref="N36:N39"/>
    <mergeCell ref="D64:D66"/>
    <mergeCell ref="A45:A51"/>
    <mergeCell ref="D149:D150"/>
    <mergeCell ref="L148:O148"/>
    <mergeCell ref="C140:C141"/>
    <mergeCell ref="C149:C150"/>
    <mergeCell ref="B149:B150"/>
    <mergeCell ref="C143:O143"/>
    <mergeCell ref="L150:O150"/>
    <mergeCell ref="L142:O142"/>
    <mergeCell ref="B153:B154"/>
    <mergeCell ref="A249:F249"/>
    <mergeCell ref="B245:F245"/>
    <mergeCell ref="E192:E196"/>
    <mergeCell ref="L212:O212"/>
    <mergeCell ref="B239:F239"/>
    <mergeCell ref="B240:F240"/>
    <mergeCell ref="B241:F241"/>
    <mergeCell ref="B242:F242"/>
    <mergeCell ref="B243:F243"/>
    <mergeCell ref="B238:F238"/>
    <mergeCell ref="B213:F213"/>
    <mergeCell ref="B236:F236"/>
    <mergeCell ref="B237:F237"/>
    <mergeCell ref="B208:O208"/>
    <mergeCell ref="B207:F207"/>
    <mergeCell ref="B199:B200"/>
    <mergeCell ref="L213:O213"/>
    <mergeCell ref="B234:F234"/>
    <mergeCell ref="O210:O211"/>
    <mergeCell ref="L203:L204"/>
    <mergeCell ref="C203:C205"/>
    <mergeCell ref="D203:D205"/>
    <mergeCell ref="A199:A200"/>
    <mergeCell ref="C201:F201"/>
    <mergeCell ref="C180:O180"/>
    <mergeCell ref="C199:C200"/>
    <mergeCell ref="M192:M195"/>
    <mergeCell ref="N192:N195"/>
    <mergeCell ref="A197:A198"/>
    <mergeCell ref="A203:A205"/>
    <mergeCell ref="A192:A196"/>
    <mergeCell ref="A183:A185"/>
    <mergeCell ref="B183:B185"/>
    <mergeCell ref="L198:O198"/>
    <mergeCell ref="L189:O189"/>
    <mergeCell ref="C188:C189"/>
    <mergeCell ref="D188:D189"/>
    <mergeCell ref="L182:O182"/>
    <mergeCell ref="L185:O185"/>
    <mergeCell ref="D181:D182"/>
    <mergeCell ref="E181:E182"/>
    <mergeCell ref="E183:E185"/>
    <mergeCell ref="M183:M184"/>
    <mergeCell ref="N183:N184"/>
    <mergeCell ref="C181:C182"/>
    <mergeCell ref="B181:B182"/>
    <mergeCell ref="A186:A187"/>
    <mergeCell ref="A188:A189"/>
    <mergeCell ref="B186:B187"/>
    <mergeCell ref="E186:E187"/>
    <mergeCell ref="L187:O187"/>
    <mergeCell ref="D186:D187"/>
    <mergeCell ref="C186:C187"/>
    <mergeCell ref="B192:B196"/>
    <mergeCell ref="C191:O191"/>
    <mergeCell ref="L192:L195"/>
    <mergeCell ref="L196:O196"/>
    <mergeCell ref="E188:E189"/>
    <mergeCell ref="L190:O190"/>
    <mergeCell ref="B188:B189"/>
    <mergeCell ref="C202:O202"/>
    <mergeCell ref="L200:O200"/>
    <mergeCell ref="E203:E205"/>
    <mergeCell ref="C197:C198"/>
    <mergeCell ref="O192:O195"/>
    <mergeCell ref="C192:C196"/>
    <mergeCell ref="D192:D196"/>
    <mergeCell ref="C190:F190"/>
    <mergeCell ref="L183:L184"/>
    <mergeCell ref="C183:C185"/>
    <mergeCell ref="D183:D185"/>
    <mergeCell ref="A75:A80"/>
    <mergeCell ref="B75:B80"/>
    <mergeCell ref="C106:O106"/>
    <mergeCell ref="A168:A169"/>
    <mergeCell ref="A175:A176"/>
    <mergeCell ref="E153:E154"/>
    <mergeCell ref="C153:C154"/>
    <mergeCell ref="B140:B141"/>
    <mergeCell ref="C134:C135"/>
    <mergeCell ref="A153:A154"/>
    <mergeCell ref="L165:O165"/>
    <mergeCell ref="L157:L158"/>
    <mergeCell ref="M157:M158"/>
    <mergeCell ref="B172:B174"/>
    <mergeCell ref="E175:E176"/>
    <mergeCell ref="A172:A174"/>
    <mergeCell ref="B157:B159"/>
    <mergeCell ref="C157:C159"/>
    <mergeCell ref="B162:B163"/>
    <mergeCell ref="D157:D159"/>
    <mergeCell ref="L155:O155"/>
    <mergeCell ref="C156:O156"/>
    <mergeCell ref="D172:D174"/>
    <mergeCell ref="E172:E174"/>
    <mergeCell ref="A26:A27"/>
    <mergeCell ref="L27:O27"/>
    <mergeCell ref="L25:O25"/>
    <mergeCell ref="I16:I18"/>
    <mergeCell ref="K16:K18"/>
    <mergeCell ref="A127:A130"/>
    <mergeCell ref="A140:A141"/>
    <mergeCell ref="A138:A139"/>
    <mergeCell ref="B138:B139"/>
    <mergeCell ref="A134:A135"/>
    <mergeCell ref="E127:E130"/>
    <mergeCell ref="C137:O137"/>
    <mergeCell ref="D140:D141"/>
    <mergeCell ref="C138:C139"/>
    <mergeCell ref="D138:D139"/>
    <mergeCell ref="J23:J24"/>
    <mergeCell ref="K23:K24"/>
    <mergeCell ref="O28:O29"/>
    <mergeCell ref="M28:M29"/>
    <mergeCell ref="L33:O33"/>
    <mergeCell ref="A28:A30"/>
    <mergeCell ref="B28:B30"/>
    <mergeCell ref="A23:A25"/>
    <mergeCell ref="C28:C30"/>
    <mergeCell ref="C75:C80"/>
    <mergeCell ref="A81:A83"/>
    <mergeCell ref="B81:B83"/>
    <mergeCell ref="K9:O9"/>
    <mergeCell ref="K11:N11"/>
    <mergeCell ref="J16:J18"/>
    <mergeCell ref="B26:B27"/>
    <mergeCell ref="I23:I24"/>
    <mergeCell ref="M23:M24"/>
    <mergeCell ref="B23:B25"/>
    <mergeCell ref="C23:C25"/>
    <mergeCell ref="G16:G18"/>
    <mergeCell ref="A20:O20"/>
    <mergeCell ref="D23:D25"/>
    <mergeCell ref="E23:E25"/>
    <mergeCell ref="D26:D27"/>
    <mergeCell ref="F23:F24"/>
    <mergeCell ref="E26:E27"/>
    <mergeCell ref="G23:G24"/>
    <mergeCell ref="A16:A18"/>
    <mergeCell ref="D16:D18"/>
    <mergeCell ref="C16:C18"/>
    <mergeCell ref="B16:B18"/>
    <mergeCell ref="L16:O16"/>
    <mergeCell ref="A119:A121"/>
    <mergeCell ref="A107:A111"/>
    <mergeCell ref="D107:D111"/>
    <mergeCell ref="A112:A114"/>
    <mergeCell ref="C67:C72"/>
    <mergeCell ref="C115:C116"/>
    <mergeCell ref="B115:B116"/>
    <mergeCell ref="A52:A57"/>
    <mergeCell ref="B58:B63"/>
    <mergeCell ref="B64:B66"/>
    <mergeCell ref="C64:C66"/>
    <mergeCell ref="C73:C74"/>
    <mergeCell ref="C58:C63"/>
    <mergeCell ref="B73:B74"/>
    <mergeCell ref="B67:B72"/>
    <mergeCell ref="A92:A94"/>
    <mergeCell ref="A84:A87"/>
    <mergeCell ref="A64:A66"/>
    <mergeCell ref="A98:A99"/>
    <mergeCell ref="D67:D72"/>
    <mergeCell ref="A73:A74"/>
    <mergeCell ref="B84:B87"/>
    <mergeCell ref="D52:D57"/>
    <mergeCell ref="D58:D63"/>
    <mergeCell ref="A88:A91"/>
    <mergeCell ref="A95:A97"/>
    <mergeCell ref="B112:B114"/>
    <mergeCell ref="B95:B97"/>
    <mergeCell ref="A115:A116"/>
    <mergeCell ref="E115:E116"/>
    <mergeCell ref="D115:D116"/>
    <mergeCell ref="B92:B94"/>
    <mergeCell ref="C26:C27"/>
    <mergeCell ref="A31:A33"/>
    <mergeCell ref="B31:B33"/>
    <mergeCell ref="B36:B40"/>
    <mergeCell ref="A36:A40"/>
    <mergeCell ref="E67:E72"/>
    <mergeCell ref="E73:E74"/>
    <mergeCell ref="E31:E33"/>
    <mergeCell ref="D31:D33"/>
    <mergeCell ref="E64:E66"/>
    <mergeCell ref="A67:A72"/>
    <mergeCell ref="B52:B57"/>
    <mergeCell ref="A58:A63"/>
    <mergeCell ref="D75:D80"/>
    <mergeCell ref="D73:D74"/>
    <mergeCell ref="C84:C87"/>
    <mergeCell ref="M109:M110"/>
    <mergeCell ref="L105:O105"/>
    <mergeCell ref="L114:O114"/>
    <mergeCell ref="M119:M120"/>
    <mergeCell ref="C161:O161"/>
    <mergeCell ref="E162:E163"/>
    <mergeCell ref="L160:O160"/>
    <mergeCell ref="C167:O167"/>
    <mergeCell ref="C81:C83"/>
    <mergeCell ref="D81:D83"/>
    <mergeCell ref="C92:C94"/>
    <mergeCell ref="C112:C114"/>
    <mergeCell ref="E140:E141"/>
    <mergeCell ref="C142:F142"/>
    <mergeCell ref="E149:E150"/>
    <mergeCell ref="E95:E97"/>
    <mergeCell ref="C107:C111"/>
    <mergeCell ref="E92:E94"/>
    <mergeCell ref="D84:D87"/>
    <mergeCell ref="L141:O141"/>
    <mergeCell ref="C152:O152"/>
    <mergeCell ref="L154:O154"/>
    <mergeCell ref="C151:F151"/>
    <mergeCell ref="L151:O151"/>
    <mergeCell ref="B119:B121"/>
    <mergeCell ref="B107:B111"/>
    <mergeCell ref="D88:D91"/>
    <mergeCell ref="C88:C91"/>
    <mergeCell ref="B88:B91"/>
    <mergeCell ref="D92:D94"/>
    <mergeCell ref="B122:B124"/>
    <mergeCell ref="D112:D114"/>
    <mergeCell ref="D122:D124"/>
    <mergeCell ref="D95:D97"/>
    <mergeCell ref="C95:C97"/>
    <mergeCell ref="B98:B99"/>
    <mergeCell ref="B246:F246"/>
    <mergeCell ref="C172:C174"/>
    <mergeCell ref="L172:L173"/>
    <mergeCell ref="M172:M173"/>
    <mergeCell ref="N172:N173"/>
    <mergeCell ref="O172:O173"/>
    <mergeCell ref="E197:E198"/>
    <mergeCell ref="C209:O209"/>
    <mergeCell ref="L214:O214"/>
    <mergeCell ref="L207:O207"/>
    <mergeCell ref="B197:B198"/>
    <mergeCell ref="B203:B205"/>
    <mergeCell ref="L205:O205"/>
    <mergeCell ref="L201:O201"/>
    <mergeCell ref="L210:L211"/>
    <mergeCell ref="M210:M211"/>
    <mergeCell ref="C206:F206"/>
    <mergeCell ref="D199:D200"/>
    <mergeCell ref="M203:M204"/>
    <mergeCell ref="N203:N204"/>
    <mergeCell ref="O203:O204"/>
    <mergeCell ref="L206:O206"/>
    <mergeCell ref="E199:E200"/>
    <mergeCell ref="N210:N211"/>
    <mergeCell ref="D153:D154"/>
    <mergeCell ref="L163:O163"/>
    <mergeCell ref="C168:C169"/>
    <mergeCell ref="D168:D169"/>
    <mergeCell ref="B165:F165"/>
    <mergeCell ref="B166:O166"/>
    <mergeCell ref="L169:O169"/>
    <mergeCell ref="C155:F155"/>
    <mergeCell ref="C164:F164"/>
    <mergeCell ref="C160:F160"/>
    <mergeCell ref="L164:O164"/>
    <mergeCell ref="L159:O159"/>
    <mergeCell ref="N157:N158"/>
    <mergeCell ref="E157:E159"/>
    <mergeCell ref="B168:B169"/>
    <mergeCell ref="L178:O178"/>
    <mergeCell ref="L177:O177"/>
    <mergeCell ref="C170:F170"/>
    <mergeCell ref="C162:C163"/>
    <mergeCell ref="D162:D163"/>
    <mergeCell ref="L174:O174"/>
    <mergeCell ref="C171:O171"/>
    <mergeCell ref="E168:E169"/>
    <mergeCell ref="O157:O158"/>
    <mergeCell ref="M176:P176"/>
    <mergeCell ref="C177:F177"/>
    <mergeCell ref="L170:O170"/>
    <mergeCell ref="B247:F247"/>
    <mergeCell ref="B248:F248"/>
    <mergeCell ref="A214:F214"/>
    <mergeCell ref="A231:K231"/>
    <mergeCell ref="A100:A104"/>
    <mergeCell ref="B100:B104"/>
    <mergeCell ref="C100:C104"/>
    <mergeCell ref="D100:D104"/>
    <mergeCell ref="B244:F244"/>
    <mergeCell ref="B178:F178"/>
    <mergeCell ref="C175:C176"/>
    <mergeCell ref="D175:D176"/>
    <mergeCell ref="B175:B176"/>
    <mergeCell ref="A149:A150"/>
    <mergeCell ref="A162:A163"/>
    <mergeCell ref="A157:A159"/>
    <mergeCell ref="B235:F235"/>
    <mergeCell ref="A210:A212"/>
    <mergeCell ref="B210:B212"/>
    <mergeCell ref="C210:C212"/>
    <mergeCell ref="D210:D212"/>
    <mergeCell ref="E210:E212"/>
    <mergeCell ref="D197:D198"/>
    <mergeCell ref="A122:A124"/>
  </mergeCells>
  <pageMargins left="0.59055118110236227" right="0" top="0.51181102362204722" bottom="0.31496062992125984" header="0.31496062992125984" footer="0.31496062992125984"/>
  <pageSetup paperSize="9" scale="91" firstPageNumber="167" fitToHeight="0" orientation="landscape" useFirstPageNumber="1" r:id="rId1"/>
  <headerFooter scaleWithDoc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8"/>
  <sheetViews>
    <sheetView zoomScaleNormal="100" workbookViewId="0">
      <selection activeCell="J22" sqref="J22"/>
    </sheetView>
  </sheetViews>
  <sheetFormatPr defaultColWidth="11.5703125" defaultRowHeight="12.75" x14ac:dyDescent="0.2"/>
  <cols>
    <col min="1" max="1" width="28.28515625" customWidth="1"/>
    <col min="2" max="2" width="56.42578125" customWidth="1"/>
    <col min="3" max="3" width="18.28515625" customWidth="1"/>
  </cols>
  <sheetData>
    <row r="1" spans="1:8" s="13" customFormat="1" x14ac:dyDescent="0.2"/>
    <row r="2" spans="1:8" ht="15.75" x14ac:dyDescent="0.2">
      <c r="A2" s="967" t="s">
        <v>53</v>
      </c>
      <c r="B2" s="967"/>
      <c r="C2" s="967"/>
    </row>
    <row r="3" spans="1:8" s="21" customFormat="1" ht="15.75" x14ac:dyDescent="0.25">
      <c r="A3" s="369" t="s">
        <v>54</v>
      </c>
      <c r="B3" s="968" t="s">
        <v>55</v>
      </c>
      <c r="C3" s="969"/>
      <c r="H3" s="22"/>
    </row>
    <row r="4" spans="1:8" s="21" customFormat="1" ht="15.75" x14ac:dyDescent="0.25">
      <c r="A4" s="157" t="s">
        <v>10</v>
      </c>
      <c r="B4" s="970" t="s">
        <v>64</v>
      </c>
      <c r="C4" s="971"/>
    </row>
    <row r="5" spans="1:8" s="21" customFormat="1" ht="15.75" x14ac:dyDescent="0.25">
      <c r="A5" s="157" t="s">
        <v>12</v>
      </c>
      <c r="B5" s="972" t="s">
        <v>70</v>
      </c>
      <c r="C5" s="973"/>
    </row>
    <row r="6" spans="1:8" s="21" customFormat="1" ht="15.75" x14ac:dyDescent="0.25">
      <c r="A6" s="157" t="s">
        <v>13</v>
      </c>
      <c r="B6" s="970" t="s">
        <v>65</v>
      </c>
      <c r="C6" s="971"/>
    </row>
    <row r="7" spans="1:8" s="21" customFormat="1" ht="15.75" x14ac:dyDescent="0.25">
      <c r="A7" s="157" t="s">
        <v>19</v>
      </c>
      <c r="B7" s="970" t="s">
        <v>62</v>
      </c>
      <c r="C7" s="971"/>
    </row>
    <row r="8" spans="1:8" s="21" customFormat="1" ht="15.75" x14ac:dyDescent="0.25">
      <c r="A8" s="157" t="s">
        <v>22</v>
      </c>
      <c r="B8" s="970" t="s">
        <v>63</v>
      </c>
      <c r="C8" s="971"/>
    </row>
    <row r="9" spans="1:8" s="21" customFormat="1" ht="15.75" x14ac:dyDescent="0.25">
      <c r="A9" s="158" t="s">
        <v>24</v>
      </c>
      <c r="B9" s="974" t="s">
        <v>142</v>
      </c>
      <c r="C9" s="975"/>
    </row>
    <row r="10" spans="1:8" s="21" customFormat="1" ht="15.75" x14ac:dyDescent="0.25">
      <c r="A10" s="157" t="s">
        <v>58</v>
      </c>
      <c r="B10" s="970" t="s">
        <v>67</v>
      </c>
      <c r="C10" s="971"/>
    </row>
    <row r="11" spans="1:8" s="21" customFormat="1" ht="15.75" x14ac:dyDescent="0.25">
      <c r="A11" s="157" t="s">
        <v>124</v>
      </c>
      <c r="B11" s="159" t="s">
        <v>130</v>
      </c>
      <c r="C11" s="160"/>
    </row>
    <row r="12" spans="1:8" s="21" customFormat="1" ht="15.75" x14ac:dyDescent="0.25">
      <c r="A12" s="157" t="s">
        <v>175</v>
      </c>
      <c r="B12" s="159" t="s">
        <v>177</v>
      </c>
      <c r="C12" s="160"/>
    </row>
    <row r="13" spans="1:8" s="21" customFormat="1" ht="15.75" x14ac:dyDescent="0.25">
      <c r="A13" s="156" t="s">
        <v>56</v>
      </c>
      <c r="B13" s="970" t="s">
        <v>57</v>
      </c>
      <c r="C13" s="971"/>
    </row>
    <row r="14" spans="1:8" s="21" customFormat="1" ht="15.75" x14ac:dyDescent="0.25">
      <c r="A14" s="156">
        <v>145746984</v>
      </c>
      <c r="B14" s="970" t="s">
        <v>59</v>
      </c>
      <c r="C14" s="971"/>
    </row>
    <row r="16" spans="1:8" s="21" customFormat="1" ht="15.75" customHeight="1" x14ac:dyDescent="0.25">
      <c r="A16" s="976" t="s">
        <v>262</v>
      </c>
      <c r="B16" s="976"/>
      <c r="C16" s="976"/>
    </row>
    <row r="17" spans="1:3" x14ac:dyDescent="0.2">
      <c r="A17" s="976"/>
      <c r="B17" s="976"/>
      <c r="C17" s="976"/>
    </row>
    <row r="18" spans="1:3" x14ac:dyDescent="0.2">
      <c r="B18" s="23"/>
    </row>
  </sheetData>
  <sheetProtection selectLockedCells="1" selectUnlockedCells="1"/>
  <mergeCells count="12">
    <mergeCell ref="B10:C10"/>
    <mergeCell ref="B13:C13"/>
    <mergeCell ref="B14:C14"/>
    <mergeCell ref="B9:C9"/>
    <mergeCell ref="A16:C17"/>
    <mergeCell ref="A2:C2"/>
    <mergeCell ref="B3:C3"/>
    <mergeCell ref="B7:C7"/>
    <mergeCell ref="B8:C8"/>
    <mergeCell ref="B5:C5"/>
    <mergeCell ref="B6:C6"/>
    <mergeCell ref="B4:C4"/>
  </mergeCells>
  <pageMargins left="1.1811023622047245" right="0.39370078740157483" top="0.78740157480314965" bottom="0.78740157480314965" header="0.31496062992125984" footer="0.31496062992125984"/>
  <pageSetup paperSize="9" firstPageNumber="178" fitToHeight="0" orientation="landscape" useFirstPageNumber="1" r:id="rId1"/>
  <headerFooter scaleWithDoc="0">
    <oddHeader>&amp;C&amp;"Times New Roman,Paprastas"&amp;12&amp;P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2</vt:i4>
      </vt:variant>
      <vt:variant>
        <vt:lpstr>Įvardinti diapazonai</vt:lpstr>
      </vt:variant>
      <vt:variant>
        <vt:i4>2</vt:i4>
      </vt:variant>
    </vt:vector>
  </HeadingPairs>
  <TitlesOfParts>
    <vt:vector size="4" baseType="lpstr">
      <vt:lpstr>1_c_1_c_1_forma</vt:lpstr>
      <vt:lpstr>vykdytoju_kodai</vt:lpstr>
      <vt:lpstr>Excel_BuiltIn_Print_Titles_1_1</vt:lpstr>
      <vt:lpstr>'1_c_1_c_1_forma'!Print_Area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Rasa Macienė</dc:creator>
  <cp:lastModifiedBy>Rasa Macienė</cp:lastModifiedBy>
  <cp:lastPrinted>2019-12-03T13:14:55Z</cp:lastPrinted>
  <dcterms:created xsi:type="dcterms:W3CDTF">2014-04-04T11:29:03Z</dcterms:created>
  <dcterms:modified xsi:type="dcterms:W3CDTF">2020-01-06T11:54:13Z</dcterms:modified>
</cp:coreProperties>
</file>