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bendra" sheetId="2" r:id="rId1"/>
  </sheets>
  <calcPr calcId="145621"/>
</workbook>
</file>

<file path=xl/calcChain.xml><?xml version="1.0" encoding="utf-8"?>
<calcChain xmlns="http://schemas.openxmlformats.org/spreadsheetml/2006/main">
  <c r="F10" i="2" l="1"/>
  <c r="F9" i="2" s="1"/>
  <c r="K10" i="2"/>
  <c r="F16" i="2"/>
  <c r="S16" i="2" s="1"/>
  <c r="F13" i="2"/>
  <c r="F12" i="2" s="1"/>
  <c r="H13" i="2"/>
  <c r="H10" i="2"/>
  <c r="H18" i="2"/>
  <c r="H9" i="2"/>
  <c r="H12" i="2"/>
  <c r="H15" i="2"/>
  <c r="F18" i="2"/>
  <c r="O18" i="2"/>
  <c r="O15" i="2"/>
  <c r="O12" i="2"/>
  <c r="O9" i="2"/>
  <c r="S20" i="2"/>
  <c r="S19" i="2"/>
  <c r="S14" i="2"/>
  <c r="S11" i="2"/>
  <c r="R15" i="2"/>
  <c r="R21" i="2" s="1"/>
  <c r="R9" i="2"/>
  <c r="R12" i="2"/>
  <c r="Q12" i="2"/>
  <c r="Q9" i="2"/>
  <c r="K15" i="2"/>
  <c r="K12" i="2"/>
  <c r="C18" i="2"/>
  <c r="C15" i="2"/>
  <c r="C12" i="2"/>
  <c r="C9" i="2"/>
  <c r="P12" i="2"/>
  <c r="P9" i="2"/>
  <c r="K9" i="2"/>
  <c r="S10" i="2" l="1"/>
  <c r="S9" i="2" s="1"/>
  <c r="S13" i="2"/>
  <c r="S12" i="2" s="1"/>
  <c r="H21" i="2"/>
  <c r="F15" i="2"/>
  <c r="S17" i="2"/>
  <c r="S15" i="2" s="1"/>
  <c r="O21" i="2"/>
  <c r="S18" i="2"/>
  <c r="Q21" i="2"/>
  <c r="K21" i="2"/>
  <c r="C21" i="2"/>
  <c r="L9" i="2"/>
  <c r="L21" i="2" s="1"/>
  <c r="F21" i="2"/>
  <c r="P21" i="2"/>
  <c r="J9" i="2"/>
  <c r="J12" i="2"/>
  <c r="J18" i="2"/>
  <c r="J21" i="2" l="1"/>
  <c r="S21" i="2"/>
</calcChain>
</file>

<file path=xl/sharedStrings.xml><?xml version="1.0" encoding="utf-8"?>
<sst xmlns="http://schemas.openxmlformats.org/spreadsheetml/2006/main" count="57" uniqueCount="46">
  <si>
    <t>(Informacijos apie finansavimo sumas pagal šaltinį, tikslinę paskirtį ir jų pokyčius per ataskaitinį laikotarpį pateikimo žemesniojo lygio finansinių ataskaitų aiškinamajame rašte forma)</t>
  </si>
  <si>
    <t>FINANSAVIMO SUMOS PAGAL ŠALTINĮ, TIKSLINĘ PASKIRTĮ IR JŲ POKYČIAI PER ATASKAITINĮ LAIKOTARPĮ</t>
  </si>
  <si>
    <t>Eil.</t>
  </si>
  <si>
    <t>Finansavimo sumos</t>
  </si>
  <si>
    <t/>
  </si>
  <si>
    <t>Per ataskaitinį laikotarpį</t>
  </si>
  <si>
    <t>Nr.</t>
  </si>
  <si>
    <t>Finansavimo sumų likutis ataskaitinio laikotarpio pradžioje</t>
  </si>
  <si>
    <t xml:space="preserve">Finansavimo sumos (gautos), išskyrus neatlygintinai gautą turtą </t>
  </si>
  <si>
    <t>Finansavimo sumų pergrupavimas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</si>
  <si>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</si>
  <si>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</si>
  <si>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</si>
  <si>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</si>
  <si>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</si>
  <si>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</si>
  <si>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>Finansavimo sumų (gautinų) pasikeitimas</t>
  </si>
  <si>
    <t>Finansavimo sumų likutis ataskaitinio laikotarpio pabaigoje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</si>
  <si>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</si>
  <si>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</si>
  <si>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</si>
  <si>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</si>
  <si>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</si>
  <si>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</si>
  <si>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</si>
  <si>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</si>
  <si>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</si>
  <si>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</si>
  <si>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</si>
  <si>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</si>
  <si>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</si>
  <si>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Iš valstybės biudžeto (išskyrus valstybės biudžeto asignavimų dalį, gautą  iš Europos Sąjungos, užsienio valstybių ir tarptautinių organizacijų):</t>
  </si>
  <si>
    <t>nepiniginiam turtui įsigyti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</si>
  <si>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</si>
  <si>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</si>
  <si>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</si>
  <si>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Iš kitų šaltinių:</t>
  </si>
  <si>
    <t>Iš viso finansavimo sumų</t>
  </si>
  <si>
    <t>(pareigos)</t>
  </si>
  <si>
    <t>(parašas)</t>
  </si>
  <si>
    <t>(vardas, pavardė)</t>
  </si>
  <si>
    <t>Apskaitos skyriaus vedėja</t>
  </si>
  <si>
    <t>Irena Mirončikienė</t>
  </si>
  <si>
    <t xml:space="preserve"> </t>
  </si>
  <si>
    <t>Administracijos direktorius</t>
  </si>
  <si>
    <t>Eduardas Bivainis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</si>
</sst>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23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8"/>
      <color rgb="FF000000"/>
      <name val="Times New Roman"/>
    </font>
    <font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family val="2"/>
      <scheme val="minor"/>
    </font>
    <font>
      <sz val="9"/>
      <color rgb="FF000000"/>
      <name val="Times New Roman"/>
      <family val="1"/>
      <charset val="186"/>
    </font>
    <font>
      <sz val="9"/>
      <name val="Calibri"/>
      <family val="2"/>
      <charset val="186"/>
    </font>
    <font>
      <sz val="9"/>
      <color rgb="FFFF0000"/>
      <name val="Times New Roman"/>
      <family val="1"/>
      <charset val="186"/>
    </font>
    <font>
      <sz val="9"/>
      <color rgb="FFFF0000"/>
      <name val="Calibri"/>
      <family val="2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Calibri"/>
      <family val="2"/>
      <charset val="186"/>
    </font>
    <font>
      <sz val="8"/>
      <color rgb="FFFF0000"/>
      <name val="Calibri"/>
      <family val="2"/>
      <charset val="186"/>
    </font>
    <font>
      <sz val="8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9"/>
      <name val="Calibri"/>
      <family val="2"/>
      <charset val="186"/>
    </font>
    <font>
      <b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sz val="9"/>
      <color rgb="FFFF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59">
    <xf numFmtId="0" fontId="1" fillId="0" borderId="0" xfId="0" applyFont="1" applyFill="1" applyBorder="1"/>
    <xf numFmtId="0" fontId="4" fillId="0" borderId="7" xfId="1" applyNumberFormat="1" applyFont="1" applyFill="1" applyBorder="1" applyAlignment="1">
      <alignment horizontal="center" vertical="top" wrapText="1" readingOrder="1"/>
    </xf>
    <xf numFmtId="0" fontId="2" fillId="0" borderId="4" xfId="1" applyNumberFormat="1" applyFont="1" applyFill="1" applyBorder="1" applyAlignment="1">
      <alignment horizontal="center" vertical="top" wrapText="1" readingOrder="1"/>
    </xf>
    <xf numFmtId="0" fontId="2" fillId="0" borderId="4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0" fontId="6" fillId="0" borderId="4" xfId="1" applyNumberFormat="1" applyFont="1" applyFill="1" applyBorder="1" applyAlignment="1">
      <alignment horizontal="center" vertical="top" wrapText="1" readingOrder="1"/>
    </xf>
    <xf numFmtId="164" fontId="9" fillId="0" borderId="4" xfId="1" applyNumberFormat="1" applyFont="1" applyFill="1" applyBorder="1" applyAlignment="1">
      <alignment horizontal="right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13" fillId="0" borderId="4" xfId="1" applyNumberFormat="1" applyFont="1" applyFill="1" applyBorder="1" applyAlignment="1">
      <alignment horizontal="center" vertical="top" wrapText="1" readingOrder="1"/>
    </xf>
    <xf numFmtId="0" fontId="14" fillId="0" borderId="4" xfId="1" applyNumberFormat="1" applyFont="1" applyFill="1" applyBorder="1" applyAlignment="1">
      <alignment horizontal="center" vertical="top" wrapText="1" readingOrder="1"/>
    </xf>
    <xf numFmtId="4" fontId="15" fillId="0" borderId="0" xfId="0" applyNumberFormat="1" applyFont="1" applyFill="1" applyBorder="1"/>
    <xf numFmtId="4" fontId="16" fillId="0" borderId="0" xfId="0" applyNumberFormat="1" applyFont="1" applyFill="1" applyBorder="1"/>
    <xf numFmtId="164" fontId="1" fillId="0" borderId="0" xfId="0" applyNumberFormat="1" applyFont="1" applyFill="1" applyBorder="1"/>
    <xf numFmtId="4" fontId="1" fillId="0" borderId="0" xfId="0" applyNumberFormat="1" applyFont="1" applyFill="1" applyBorder="1"/>
    <xf numFmtId="164" fontId="9" fillId="0" borderId="0" xfId="1" applyNumberFormat="1" applyFont="1" applyFill="1" applyBorder="1" applyAlignment="1">
      <alignment horizontal="right" vertical="top" wrapText="1" readingOrder="1"/>
    </xf>
    <xf numFmtId="0" fontId="10" fillId="0" borderId="0" xfId="1" applyNumberFormat="1" applyFont="1" applyFill="1" applyBorder="1" applyAlignment="1">
      <alignment vertical="top" wrapText="1"/>
    </xf>
    <xf numFmtId="164" fontId="11" fillId="0" borderId="0" xfId="1" applyNumberFormat="1" applyFont="1" applyFill="1" applyBorder="1" applyAlignment="1">
      <alignment horizontal="right" vertical="top" wrapText="1" readingOrder="1"/>
    </xf>
    <xf numFmtId="0" fontId="12" fillId="0" borderId="0" xfId="1" applyNumberFormat="1" applyFont="1" applyFill="1" applyBorder="1" applyAlignment="1">
      <alignment vertical="top" wrapText="1"/>
    </xf>
    <xf numFmtId="164" fontId="14" fillId="0" borderId="4" xfId="1" applyNumberFormat="1" applyFont="1" applyFill="1" applyBorder="1" applyAlignment="1">
      <alignment horizontal="right" vertical="top" wrapText="1" readingOrder="1"/>
    </xf>
    <xf numFmtId="164" fontId="20" fillId="0" borderId="4" xfId="1" applyNumberFormat="1" applyFont="1" applyFill="1" applyBorder="1" applyAlignment="1">
      <alignment horizontal="right" vertical="top" wrapText="1" readingOrder="1"/>
    </xf>
    <xf numFmtId="164" fontId="18" fillId="0" borderId="4" xfId="1" applyNumberFormat="1" applyFont="1" applyFill="1" applyBorder="1" applyAlignment="1">
      <alignment horizontal="right" vertical="top" wrapText="1" readingOrder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164" fontId="18" fillId="0" borderId="4" xfId="1" applyNumberFormat="1" applyFont="1" applyFill="1" applyBorder="1" applyAlignment="1">
      <alignment horizontal="right" vertical="top" wrapText="1" readingOrder="1"/>
    </xf>
    <xf numFmtId="0" fontId="6" fillId="0" borderId="4" xfId="1" applyNumberFormat="1" applyFont="1" applyFill="1" applyBorder="1" applyAlignment="1">
      <alignment horizontal="center" vertical="top" wrapText="1" readingOrder="1"/>
    </xf>
    <xf numFmtId="164" fontId="9" fillId="0" borderId="4" xfId="1" applyNumberFormat="1" applyFont="1" applyFill="1" applyBorder="1" applyAlignment="1">
      <alignment horizontal="right" vertical="top" wrapText="1" readingOrder="1"/>
    </xf>
    <xf numFmtId="164" fontId="17" fillId="0" borderId="4" xfId="1" applyNumberFormat="1" applyFont="1" applyFill="1" applyBorder="1" applyAlignment="1">
      <alignment horizontal="right" vertical="top" wrapText="1" readingOrder="1"/>
    </xf>
    <xf numFmtId="0" fontId="7" fillId="0" borderId="2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164" fontId="18" fillId="0" borderId="4" xfId="1" applyNumberFormat="1" applyFont="1" applyFill="1" applyBorder="1" applyAlignment="1">
      <alignment horizontal="right" vertical="top" wrapText="1" readingOrder="1"/>
    </xf>
    <xf numFmtId="0" fontId="19" fillId="0" borderId="5" xfId="1" applyNumberFormat="1" applyFont="1" applyFill="1" applyBorder="1" applyAlignment="1">
      <alignment vertical="top" wrapText="1"/>
    </xf>
    <xf numFmtId="0" fontId="19" fillId="0" borderId="6" xfId="1" applyNumberFormat="1" applyFont="1" applyFill="1" applyBorder="1" applyAlignment="1">
      <alignment vertical="top" wrapText="1"/>
    </xf>
    <xf numFmtId="164" fontId="20" fillId="0" borderId="4" xfId="1" applyNumberFormat="1" applyFont="1" applyFill="1" applyBorder="1" applyAlignment="1">
      <alignment horizontal="right" vertical="top" wrapText="1" readingOrder="1"/>
    </xf>
    <xf numFmtId="164" fontId="9" fillId="0" borderId="4" xfId="1" applyNumberFormat="1" applyFont="1" applyFill="1" applyBorder="1" applyAlignment="1">
      <alignment horizontal="right" vertical="top" wrapText="1" readingOrder="1"/>
    </xf>
    <xf numFmtId="0" fontId="10" fillId="0" borderId="5" xfId="1" applyNumberFormat="1" applyFont="1" applyFill="1" applyBorder="1" applyAlignment="1">
      <alignment vertical="top" wrapText="1"/>
    </xf>
    <xf numFmtId="0" fontId="10" fillId="0" borderId="6" xfId="1" applyNumberFormat="1" applyFont="1" applyFill="1" applyBorder="1" applyAlignment="1">
      <alignment vertical="top" wrapText="1"/>
    </xf>
    <xf numFmtId="164" fontId="11" fillId="0" borderId="4" xfId="1" applyNumberFormat="1" applyFont="1" applyFill="1" applyBorder="1" applyAlignment="1">
      <alignment horizontal="right" vertical="top" wrapText="1" readingOrder="1"/>
    </xf>
    <xf numFmtId="0" fontId="12" fillId="0" borderId="5" xfId="1" applyNumberFormat="1" applyFont="1" applyFill="1" applyBorder="1" applyAlignment="1">
      <alignment vertical="top" wrapText="1"/>
    </xf>
    <xf numFmtId="0" fontId="12" fillId="0" borderId="6" xfId="1" applyNumberFormat="1" applyFont="1" applyFill="1" applyBorder="1" applyAlignment="1">
      <alignment vertical="top" wrapText="1"/>
    </xf>
    <xf numFmtId="164" fontId="14" fillId="0" borderId="4" xfId="1" applyNumberFormat="1" applyFont="1" applyFill="1" applyBorder="1" applyAlignment="1">
      <alignment horizontal="right" vertical="top" wrapText="1" readingOrder="1"/>
    </xf>
    <xf numFmtId="164" fontId="21" fillId="0" borderId="4" xfId="1" applyNumberFormat="1" applyFont="1" applyFill="1" applyBorder="1" applyAlignment="1">
      <alignment horizontal="right" vertical="top" wrapText="1" readingOrder="1"/>
    </xf>
    <xf numFmtId="0" fontId="22" fillId="0" borderId="5" xfId="1" applyNumberFormat="1" applyFont="1" applyFill="1" applyBorder="1" applyAlignment="1">
      <alignment vertical="top" wrapText="1"/>
    </xf>
    <xf numFmtId="0" fontId="22" fillId="0" borderId="6" xfId="1" applyNumberFormat="1" applyFont="1" applyFill="1" applyBorder="1" applyAlignment="1">
      <alignment vertical="top" wrapText="1"/>
    </xf>
    <xf numFmtId="0" fontId="6" fillId="0" borderId="4" xfId="1" applyNumberFormat="1" applyFont="1" applyFill="1" applyBorder="1" applyAlignment="1">
      <alignment horizontal="center" vertical="top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top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" fillId="0" borderId="9" xfId="1" applyNumberFormat="1" applyFont="1" applyFill="1" applyBorder="1" applyAlignment="1">
      <alignment vertical="top" wrapText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4" fillId="0" borderId="4" xfId="1" applyNumberFormat="1" applyFont="1" applyFill="1" applyBorder="1" applyAlignment="1">
      <alignment horizontal="center" vertical="top" wrapText="1" readingOrder="1"/>
    </xf>
  </cellXfs>
  <cellStyles count="2">
    <cellStyle name="Įprastas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showGridLines="0" tabSelected="1" topLeftCell="A11" workbookViewId="0">
      <selection activeCell="Y15" sqref="Y15"/>
    </sheetView>
  </sheetViews>
  <sheetFormatPr defaultRowHeight="15" x14ac:dyDescent="0.25"/>
  <cols>
    <col min="1" max="1" width="4" style="4" customWidth="1"/>
    <col min="2" max="2" width="18.28515625" style="4" customWidth="1"/>
    <col min="3" max="3" width="0.85546875" style="4" customWidth="1"/>
    <col min="4" max="4" width="1.28515625" style="4" customWidth="1"/>
    <col min="5" max="5" width="9.28515625" style="4" customWidth="1"/>
    <col min="6" max="6" width="10.7109375" style="4" customWidth="1"/>
    <col min="7" max="7" width="1.140625" style="4" customWidth="1"/>
    <col min="8" max="8" width="0.5703125" style="4" customWidth="1"/>
    <col min="9" max="9" width="10" style="4" customWidth="1"/>
    <col min="10" max="10" width="8.7109375" style="4" customWidth="1"/>
    <col min="11" max="11" width="11" style="4" customWidth="1"/>
    <col min="12" max="12" width="4.85546875" style="4" customWidth="1"/>
    <col min="13" max="13" width="0" style="4" hidden="1" customWidth="1"/>
    <col min="14" max="14" width="3.7109375" style="4" customWidth="1"/>
    <col min="15" max="15" width="13" style="4" customWidth="1"/>
    <col min="16" max="16" width="11.42578125" style="4" customWidth="1"/>
    <col min="17" max="17" width="11.140625" style="4" customWidth="1"/>
    <col min="18" max="18" width="9.85546875" style="4" customWidth="1"/>
    <col min="19" max="19" width="12" style="4" customWidth="1"/>
    <col min="20" max="21" width="0" style="4" hidden="1" customWidth="1"/>
    <col min="22" max="22" width="14.28515625" style="4" customWidth="1"/>
    <col min="23" max="23" width="9.140625" style="4" customWidth="1"/>
    <col min="24" max="16384" width="9.140625" style="4"/>
  </cols>
  <sheetData>
    <row r="1" spans="1:27" ht="28.35" customHeight="1" x14ac:dyDescent="0.25">
      <c r="Q1" s="33"/>
      <c r="R1" s="33"/>
      <c r="S1" s="33"/>
    </row>
    <row r="2" spans="1:27" ht="28.35" customHeight="1" x14ac:dyDescent="0.25">
      <c r="A2" s="55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27" ht="0" hidden="1" customHeight="1" x14ac:dyDescent="0.25"/>
    <row r="4" spans="1:27" ht="14.1" customHeight="1" x14ac:dyDescent="0.25">
      <c r="A4" s="55" t="s">
        <v>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1:27" ht="14.25" customHeight="1" x14ac:dyDescent="0.25"/>
    <row r="6" spans="1:27" x14ac:dyDescent="0.25">
      <c r="A6" s="5" t="s">
        <v>2</v>
      </c>
      <c r="B6" s="5" t="s">
        <v>3</v>
      </c>
      <c r="C6" s="56" t="s">
        <v>4</v>
      </c>
      <c r="D6" s="31"/>
      <c r="E6" s="57"/>
      <c r="F6" s="58" t="s">
        <v>5</v>
      </c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50"/>
      <c r="S6" s="56" t="s">
        <v>4</v>
      </c>
      <c r="T6" s="57"/>
    </row>
    <row r="7" spans="1:27" ht="63" customHeight="1" x14ac:dyDescent="0.25">
      <c r="A7" s="1" t="s">
        <v>6</v>
      </c>
      <c r="B7" s="1" t="s">
        <v>4</v>
      </c>
      <c r="C7" s="51" t="s">
        <v>7</v>
      </c>
      <c r="D7" s="52"/>
      <c r="E7" s="53"/>
      <c r="F7" s="54" t="s">
        <v>8</v>
      </c>
      <c r="G7" s="50"/>
      <c r="H7" s="54" t="s">
        <v>9</v>
      </c>
      <c r="I7" s="50"/>
      <c r="J7" s="12" t="s">
        <v>10</v>
      </c>
      <c r="K7" s="6" t="s">
        <v>11</v>
      </c>
      <c r="L7" s="54" t="s">
        <v>12</v>
      </c>
      <c r="M7" s="49"/>
      <c r="N7" s="50"/>
      <c r="O7" s="6" t="s">
        <v>13</v>
      </c>
      <c r="P7" s="25" t="s">
        <v>14</v>
      </c>
      <c r="Q7" s="6" t="s">
        <v>15</v>
      </c>
      <c r="R7" s="6" t="s">
        <v>16</v>
      </c>
      <c r="S7" s="51" t="s">
        <v>17</v>
      </c>
      <c r="T7" s="53"/>
    </row>
    <row r="8" spans="1:27" x14ac:dyDescent="0.25">
      <c r="A8" s="7" t="s">
        <v>18</v>
      </c>
      <c r="B8" s="7" t="s">
        <v>19</v>
      </c>
      <c r="C8" s="48" t="s">
        <v>20</v>
      </c>
      <c r="D8" s="49"/>
      <c r="E8" s="50"/>
      <c r="F8" s="48" t="s">
        <v>21</v>
      </c>
      <c r="G8" s="50"/>
      <c r="H8" s="48" t="s">
        <v>22</v>
      </c>
      <c r="I8" s="50"/>
      <c r="J8" s="13" t="s">
        <v>23</v>
      </c>
      <c r="K8" s="7" t="s">
        <v>24</v>
      </c>
      <c r="L8" s="48" t="s">
        <v>25</v>
      </c>
      <c r="M8" s="49"/>
      <c r="N8" s="50"/>
      <c r="O8" s="7" t="s">
        <v>26</v>
      </c>
      <c r="P8" s="27" t="s">
        <v>27</v>
      </c>
      <c r="Q8" s="7" t="s">
        <v>28</v>
      </c>
      <c r="R8" s="7" t="s">
        <v>29</v>
      </c>
      <c r="S8" s="48" t="s">
        <v>30</v>
      </c>
      <c r="T8" s="50"/>
    </row>
    <row r="9" spans="1:27" ht="105.75" customHeight="1" x14ac:dyDescent="0.25">
      <c r="A9" s="2">
        <v>1</v>
      </c>
      <c r="B9" s="3" t="s">
        <v>31</v>
      </c>
      <c r="C9" s="34">
        <f>+C10+C11</f>
        <v>27489009.400000002</v>
      </c>
      <c r="D9" s="35"/>
      <c r="E9" s="36"/>
      <c r="F9" s="34">
        <f>+F10+F11</f>
        <v>8775487.3300000001</v>
      </c>
      <c r="G9" s="36"/>
      <c r="H9" s="34">
        <f>+H10+H11</f>
        <v>-58085.37</v>
      </c>
      <c r="I9" s="36"/>
      <c r="J9" s="23">
        <f>+J10</f>
        <v>2231.8200000000002</v>
      </c>
      <c r="K9" s="24">
        <f>+K10+K11</f>
        <v>-1064637.77</v>
      </c>
      <c r="L9" s="37">
        <f>+L10</f>
        <v>-3.68</v>
      </c>
      <c r="M9" s="35"/>
      <c r="N9" s="36"/>
      <c r="O9" s="24">
        <f>+O10+O11</f>
        <v>-8830788.7400000002</v>
      </c>
      <c r="P9" s="26">
        <f>+P10+P11</f>
        <v>-71082</v>
      </c>
      <c r="Q9" s="24">
        <f>+Q10+Q11</f>
        <v>-107594.19</v>
      </c>
      <c r="R9" s="24">
        <f>+R10+R11</f>
        <v>-37646.85</v>
      </c>
      <c r="S9" s="34">
        <f>+S10+S11</f>
        <v>26096889.949999999</v>
      </c>
      <c r="T9" s="36"/>
    </row>
    <row r="10" spans="1:27" ht="25.5" x14ac:dyDescent="0.25">
      <c r="A10" s="2">
        <v>2</v>
      </c>
      <c r="B10" s="3" t="s">
        <v>32</v>
      </c>
      <c r="C10" s="38">
        <v>27486741.170000002</v>
      </c>
      <c r="D10" s="39"/>
      <c r="E10" s="40"/>
      <c r="F10" s="44">
        <f>518743.02+29399.57-2231.82</f>
        <v>545910.77</v>
      </c>
      <c r="G10" s="40"/>
      <c r="H10" s="38">
        <f>-56858.91-27.14</f>
        <v>-56886.05</v>
      </c>
      <c r="I10" s="40"/>
      <c r="J10" s="22">
        <v>2231.8200000000002</v>
      </c>
      <c r="K10" s="8">
        <f>-25147.73+3.68</f>
        <v>-25144.05</v>
      </c>
      <c r="L10" s="44">
        <v>-3.68</v>
      </c>
      <c r="M10" s="39"/>
      <c r="N10" s="40"/>
      <c r="O10" s="8">
        <v>-2001875.94</v>
      </c>
      <c r="P10" s="28">
        <v>0</v>
      </c>
      <c r="Q10" s="8">
        <v>0</v>
      </c>
      <c r="R10" s="8">
        <v>-37646.85</v>
      </c>
      <c r="S10" s="38">
        <f>+C10+F10+H10+J10+K10+L10+O10+P10+Q10+R10</f>
        <v>25913327.189999998</v>
      </c>
      <c r="T10" s="40"/>
    </row>
    <row r="11" spans="1:27" ht="25.5" x14ac:dyDescent="0.25">
      <c r="A11" s="2">
        <v>3</v>
      </c>
      <c r="B11" s="3" t="s">
        <v>33</v>
      </c>
      <c r="C11" s="38">
        <v>2268.23</v>
      </c>
      <c r="D11" s="39"/>
      <c r="E11" s="40"/>
      <c r="F11" s="38">
        <v>8229576.5599999996</v>
      </c>
      <c r="G11" s="40"/>
      <c r="H11" s="38">
        <v>-1199.32</v>
      </c>
      <c r="I11" s="40"/>
      <c r="J11" s="22">
        <v>0</v>
      </c>
      <c r="K11" s="8">
        <v>-1039493.72</v>
      </c>
      <c r="L11" s="41">
        <v>0</v>
      </c>
      <c r="M11" s="42"/>
      <c r="N11" s="43"/>
      <c r="O11" s="8">
        <v>-6828912.7999999998</v>
      </c>
      <c r="P11" s="28">
        <v>-71082</v>
      </c>
      <c r="Q11" s="8">
        <v>-107594.19</v>
      </c>
      <c r="R11" s="8"/>
      <c r="S11" s="38">
        <f>+C11+F11+H11+J11+K11+L11+O11+P11+Q11+R11</f>
        <v>183562.76000000018</v>
      </c>
      <c r="T11" s="40"/>
      <c r="V11" s="17"/>
    </row>
    <row r="12" spans="1:27" ht="100.5" customHeight="1" x14ac:dyDescent="0.25">
      <c r="A12" s="2">
        <v>4</v>
      </c>
      <c r="B12" s="3" t="s">
        <v>34</v>
      </c>
      <c r="C12" s="34">
        <f>+C13+C14</f>
        <v>89851291.340000004</v>
      </c>
      <c r="D12" s="35"/>
      <c r="E12" s="36"/>
      <c r="F12" s="34">
        <f>+F13+F14</f>
        <v>11201233.040000001</v>
      </c>
      <c r="G12" s="36"/>
      <c r="H12" s="34">
        <f>+H13+H14</f>
        <v>-72183.91</v>
      </c>
      <c r="I12" s="36"/>
      <c r="J12" s="23">
        <f>+J13+J14</f>
        <v>57668.67</v>
      </c>
      <c r="K12" s="24">
        <f>+K13+K14</f>
        <v>-1160480.53</v>
      </c>
      <c r="L12" s="45"/>
      <c r="M12" s="46"/>
      <c r="N12" s="47"/>
      <c r="O12" s="24">
        <f>+O13+O14</f>
        <v>-8800431.7599999998</v>
      </c>
      <c r="P12" s="26">
        <f>+P13+P14</f>
        <v>-538500.07999999996</v>
      </c>
      <c r="Q12" s="24">
        <f>+Q13+Q14</f>
        <v>-139130.72</v>
      </c>
      <c r="R12" s="24">
        <f>+R13+R14</f>
        <v>64390</v>
      </c>
      <c r="S12" s="34">
        <f>+S13+S14</f>
        <v>90463856.049999997</v>
      </c>
      <c r="T12" s="36"/>
    </row>
    <row r="13" spans="1:27" ht="25.5" x14ac:dyDescent="0.25">
      <c r="A13" s="2">
        <v>5</v>
      </c>
      <c r="B13" s="3" t="s">
        <v>32</v>
      </c>
      <c r="C13" s="38">
        <v>89849899.109999999</v>
      </c>
      <c r="D13" s="39"/>
      <c r="E13" s="40"/>
      <c r="F13" s="38">
        <f>1447455.3+69325.93-57668.67</f>
        <v>1459112.56</v>
      </c>
      <c r="G13" s="40"/>
      <c r="H13" s="38">
        <f>-32920.25-0.01</f>
        <v>-32920.26</v>
      </c>
      <c r="I13" s="40"/>
      <c r="J13" s="22">
        <v>57668.67</v>
      </c>
      <c r="K13" s="8">
        <v>-651041.32999999996</v>
      </c>
      <c r="L13" s="41"/>
      <c r="M13" s="42"/>
      <c r="N13" s="43"/>
      <c r="O13" s="8">
        <v>-720163.4</v>
      </c>
      <c r="P13" s="28"/>
      <c r="Q13" s="8">
        <v>-108390.69</v>
      </c>
      <c r="R13" s="8">
        <v>64390</v>
      </c>
      <c r="S13" s="38">
        <f>+C13+F13+H13+J13+K13+L13+O13+P13+Q13+R13</f>
        <v>89918554.659999996</v>
      </c>
      <c r="T13" s="40"/>
    </row>
    <row r="14" spans="1:27" ht="25.5" x14ac:dyDescent="0.25">
      <c r="A14" s="2">
        <v>6</v>
      </c>
      <c r="B14" s="3" t="s">
        <v>33</v>
      </c>
      <c r="C14" s="38">
        <v>1392.23</v>
      </c>
      <c r="D14" s="39"/>
      <c r="E14" s="40"/>
      <c r="F14" s="38">
        <v>9742120.4800000004</v>
      </c>
      <c r="G14" s="40"/>
      <c r="H14" s="38">
        <v>-39263.65</v>
      </c>
      <c r="I14" s="40"/>
      <c r="J14" s="22">
        <v>0</v>
      </c>
      <c r="K14" s="8">
        <v>-509439.2</v>
      </c>
      <c r="L14" s="41">
        <v>0</v>
      </c>
      <c r="M14" s="42"/>
      <c r="N14" s="43"/>
      <c r="O14" s="8">
        <v>-8080268.3600000003</v>
      </c>
      <c r="P14" s="29">
        <v>-538500.07999999996</v>
      </c>
      <c r="Q14" s="8">
        <v>-30740.03</v>
      </c>
      <c r="R14" s="8">
        <v>0</v>
      </c>
      <c r="S14" s="38">
        <f>+C14+F14+H14+J14+K14+L14+O14+P14+Q14+R14</f>
        <v>545301.39000000095</v>
      </c>
      <c r="T14" s="40"/>
    </row>
    <row r="15" spans="1:27" ht="143.25" customHeight="1" x14ac:dyDescent="0.25">
      <c r="A15" s="2">
        <v>7</v>
      </c>
      <c r="B15" s="3" t="s">
        <v>35</v>
      </c>
      <c r="C15" s="34">
        <f>+C16+C17</f>
        <v>27851888.98</v>
      </c>
      <c r="D15" s="35"/>
      <c r="E15" s="36"/>
      <c r="F15" s="37">
        <f>+F16+F17</f>
        <v>2937149.3000000003</v>
      </c>
      <c r="G15" s="36"/>
      <c r="H15" s="34">
        <f>+H16+H17</f>
        <v>-108076.42</v>
      </c>
      <c r="I15" s="36"/>
      <c r="J15" s="23"/>
      <c r="K15" s="24">
        <f>+K16+K17</f>
        <v>-240209.77</v>
      </c>
      <c r="L15" s="45">
        <v>0</v>
      </c>
      <c r="M15" s="46"/>
      <c r="N15" s="47"/>
      <c r="O15" s="24">
        <f>+O16+O17</f>
        <v>-703831.69000000006</v>
      </c>
      <c r="P15" s="26">
        <v>0</v>
      </c>
      <c r="Q15" s="24">
        <v>0</v>
      </c>
      <c r="R15" s="24">
        <f>+R16+R17</f>
        <v>-299796.63</v>
      </c>
      <c r="S15" s="34">
        <f>+S16+S17</f>
        <v>29437123.770000003</v>
      </c>
      <c r="T15" s="36"/>
    </row>
    <row r="16" spans="1:27" ht="25.5" x14ac:dyDescent="0.25">
      <c r="A16" s="2">
        <v>8</v>
      </c>
      <c r="B16" s="3" t="s">
        <v>32</v>
      </c>
      <c r="C16" s="38">
        <v>27796398.510000002</v>
      </c>
      <c r="D16" s="39"/>
      <c r="E16" s="40"/>
      <c r="F16" s="44">
        <f>2745048.48+121423.39</f>
        <v>2866471.87</v>
      </c>
      <c r="G16" s="40"/>
      <c r="H16" s="38">
        <v>-101947.64</v>
      </c>
      <c r="I16" s="40"/>
      <c r="J16" s="22"/>
      <c r="K16" s="8">
        <v>-203415.56</v>
      </c>
      <c r="L16" s="41">
        <v>0</v>
      </c>
      <c r="M16" s="42"/>
      <c r="N16" s="43"/>
      <c r="O16" s="8">
        <v>-668847.53</v>
      </c>
      <c r="P16" s="28">
        <v>0</v>
      </c>
      <c r="Q16" s="8">
        <v>0</v>
      </c>
      <c r="R16" s="8">
        <v>-299796.63</v>
      </c>
      <c r="S16" s="38">
        <f>+C16+F16+H16+J16+K16+L16+O16+P16+Q16+R16</f>
        <v>29388863.020000003</v>
      </c>
      <c r="T16" s="40"/>
      <c r="AA16" s="4" t="s">
        <v>43</v>
      </c>
    </row>
    <row r="17" spans="1:20" ht="25.5" x14ac:dyDescent="0.25">
      <c r="A17" s="2">
        <v>9</v>
      </c>
      <c r="B17" s="3" t="s">
        <v>33</v>
      </c>
      <c r="C17" s="38">
        <v>55490.47</v>
      </c>
      <c r="D17" s="39"/>
      <c r="E17" s="40"/>
      <c r="F17" s="44">
        <v>70677.429999999993</v>
      </c>
      <c r="G17" s="40"/>
      <c r="H17" s="38">
        <v>-6128.78</v>
      </c>
      <c r="I17" s="40"/>
      <c r="J17" s="22">
        <v>0</v>
      </c>
      <c r="K17" s="8">
        <v>-36794.21</v>
      </c>
      <c r="L17" s="41">
        <v>0</v>
      </c>
      <c r="M17" s="42"/>
      <c r="N17" s="43"/>
      <c r="O17" s="8">
        <v>-34984.160000000003</v>
      </c>
      <c r="P17" s="28">
        <v>0</v>
      </c>
      <c r="Q17" s="8">
        <v>0</v>
      </c>
      <c r="R17" s="8"/>
      <c r="S17" s="38">
        <f>+C17+F17+H17+J17+K17+L17+O17+P17+Q17+R17</f>
        <v>48260.75</v>
      </c>
      <c r="T17" s="40"/>
    </row>
    <row r="18" spans="1:20" x14ac:dyDescent="0.25">
      <c r="A18" s="2">
        <v>10</v>
      </c>
      <c r="B18" s="3" t="s">
        <v>36</v>
      </c>
      <c r="C18" s="34">
        <f>+C19+C20</f>
        <v>5062402.46</v>
      </c>
      <c r="D18" s="35"/>
      <c r="E18" s="36"/>
      <c r="F18" s="37">
        <f>+F19+F20</f>
        <v>13779.59</v>
      </c>
      <c r="G18" s="36"/>
      <c r="H18" s="34">
        <f>+H19+H20</f>
        <v>-37251.160000000003</v>
      </c>
      <c r="I18" s="36"/>
      <c r="J18" s="23">
        <f>+J19+J20</f>
        <v>0</v>
      </c>
      <c r="K18" s="24"/>
      <c r="L18" s="45">
        <v>0</v>
      </c>
      <c r="M18" s="46"/>
      <c r="N18" s="47"/>
      <c r="O18" s="24">
        <f>+O19+O20</f>
        <v>-94816.409999999989</v>
      </c>
      <c r="P18" s="26">
        <v>0</v>
      </c>
      <c r="Q18" s="24">
        <v>0</v>
      </c>
      <c r="R18" s="24">
        <v>0</v>
      </c>
      <c r="S18" s="34">
        <f>+S19+S20</f>
        <v>4944114.4799999995</v>
      </c>
      <c r="T18" s="36"/>
    </row>
    <row r="19" spans="1:20" ht="25.5" x14ac:dyDescent="0.25">
      <c r="A19" s="2">
        <v>11</v>
      </c>
      <c r="B19" s="3" t="s">
        <v>32</v>
      </c>
      <c r="C19" s="38">
        <v>5055425.8899999997</v>
      </c>
      <c r="D19" s="39"/>
      <c r="E19" s="40"/>
      <c r="F19" s="44">
        <v>5500</v>
      </c>
      <c r="G19" s="40"/>
      <c r="H19" s="38">
        <v>-32510.98</v>
      </c>
      <c r="I19" s="40"/>
      <c r="J19" s="22"/>
      <c r="K19" s="8"/>
      <c r="L19" s="41">
        <v>0</v>
      </c>
      <c r="M19" s="42"/>
      <c r="N19" s="43"/>
      <c r="O19" s="8">
        <v>-86952.62</v>
      </c>
      <c r="P19" s="28">
        <v>0</v>
      </c>
      <c r="Q19" s="8">
        <v>0</v>
      </c>
      <c r="R19" s="8">
        <v>0</v>
      </c>
      <c r="S19" s="38">
        <f>+C19+F19+H19+J19+K19+L19+O19+P19+Q19+R19</f>
        <v>4941462.2899999991</v>
      </c>
      <c r="T19" s="40"/>
    </row>
    <row r="20" spans="1:20" ht="25.5" x14ac:dyDescent="0.25">
      <c r="A20" s="2">
        <v>12</v>
      </c>
      <c r="B20" s="3" t="s">
        <v>33</v>
      </c>
      <c r="C20" s="38">
        <v>6976.57</v>
      </c>
      <c r="D20" s="39"/>
      <c r="E20" s="40"/>
      <c r="F20" s="38">
        <v>8279.59</v>
      </c>
      <c r="G20" s="40"/>
      <c r="H20" s="38">
        <v>-4740.18</v>
      </c>
      <c r="I20" s="40"/>
      <c r="J20" s="22">
        <v>0</v>
      </c>
      <c r="K20" s="8"/>
      <c r="L20" s="41">
        <v>0</v>
      </c>
      <c r="M20" s="42"/>
      <c r="N20" s="43"/>
      <c r="O20" s="8">
        <v>-7863.79</v>
      </c>
      <c r="P20" s="28">
        <v>0</v>
      </c>
      <c r="Q20" s="8">
        <v>0</v>
      </c>
      <c r="R20" s="8">
        <v>0</v>
      </c>
      <c r="S20" s="38">
        <f>+C20+F20+H20+J20+K20+L20+O20+P20+Q20+R20</f>
        <v>2652.1899999999996</v>
      </c>
      <c r="T20" s="40"/>
    </row>
    <row r="21" spans="1:20" ht="25.5" x14ac:dyDescent="0.25">
      <c r="A21" s="2">
        <v>13</v>
      </c>
      <c r="B21" s="3" t="s">
        <v>37</v>
      </c>
      <c r="C21" s="34">
        <f>+C18+C15+C12+C9</f>
        <v>150254592.18000001</v>
      </c>
      <c r="D21" s="35"/>
      <c r="E21" s="36"/>
      <c r="F21" s="34">
        <f>+F18+F15+F12+F9</f>
        <v>22927649.260000002</v>
      </c>
      <c r="G21" s="36"/>
      <c r="H21" s="34">
        <f>+H18+H15+H12+H9</f>
        <v>-275596.86000000004</v>
      </c>
      <c r="I21" s="36"/>
      <c r="J21" s="23">
        <f>+J9+J12+J15+J18</f>
        <v>59900.49</v>
      </c>
      <c r="K21" s="24">
        <f>+K18+K15+K12+K9</f>
        <v>-2465328.0700000003</v>
      </c>
      <c r="L21" s="37">
        <f>+L9</f>
        <v>-3.68</v>
      </c>
      <c r="M21" s="35"/>
      <c r="N21" s="36"/>
      <c r="O21" s="24">
        <f>+O18+O15+O12+O9</f>
        <v>-18429868.600000001</v>
      </c>
      <c r="P21" s="26">
        <f>+P18+P15+P12+P9</f>
        <v>-609582.07999999996</v>
      </c>
      <c r="Q21" s="24">
        <f>+Q18+Q15+Q12+Q9</f>
        <v>-246724.91</v>
      </c>
      <c r="R21" s="24">
        <f>+R18+R15+R12+R9</f>
        <v>-273053.48</v>
      </c>
      <c r="S21" s="34">
        <f>+S9+S12+S15+S18</f>
        <v>150941984.25</v>
      </c>
      <c r="T21" s="36"/>
    </row>
    <row r="22" spans="1:20" s="10" customFormat="1" x14ac:dyDescent="0.25">
      <c r="A22" s="9"/>
      <c r="B22" s="11"/>
      <c r="C22" s="18"/>
      <c r="D22" s="19"/>
      <c r="E22" s="19"/>
      <c r="F22" s="18"/>
      <c r="G22" s="19"/>
      <c r="H22" s="18"/>
      <c r="I22" s="19"/>
      <c r="J22" s="20"/>
      <c r="K22" s="18"/>
      <c r="L22" s="20"/>
      <c r="M22" s="21"/>
      <c r="N22" s="21"/>
      <c r="O22" s="18"/>
      <c r="P22" s="18"/>
      <c r="Q22" s="18"/>
      <c r="R22" s="18"/>
      <c r="S22" s="18"/>
      <c r="T22" s="19"/>
    </row>
    <row r="23" spans="1:20" ht="21.4" customHeight="1" x14ac:dyDescent="0.25">
      <c r="F23" s="17"/>
      <c r="S23" s="14"/>
    </row>
    <row r="24" spans="1:20" ht="12.75" customHeight="1" x14ac:dyDescent="0.25">
      <c r="A24" s="32" t="s">
        <v>44</v>
      </c>
      <c r="B24" s="33"/>
      <c r="C24" s="33"/>
      <c r="I24" s="32" t="s">
        <v>45</v>
      </c>
      <c r="J24" s="33"/>
      <c r="K24" s="33"/>
      <c r="L24" s="33"/>
    </row>
    <row r="25" spans="1:20" ht="1.35" customHeight="1" x14ac:dyDescent="0.25"/>
    <row r="26" spans="1:20" ht="11.25" customHeight="1" x14ac:dyDescent="0.25">
      <c r="A26" s="30" t="s">
        <v>38</v>
      </c>
      <c r="B26" s="31"/>
      <c r="C26" s="31"/>
      <c r="E26" s="30" t="s">
        <v>39</v>
      </c>
      <c r="F26" s="31"/>
      <c r="I26" s="30" t="s">
        <v>40</v>
      </c>
      <c r="J26" s="31"/>
      <c r="K26" s="31"/>
      <c r="L26" s="31"/>
      <c r="S26" s="17"/>
    </row>
    <row r="27" spans="1:20" ht="2.85" customHeight="1" x14ac:dyDescent="0.25"/>
    <row r="28" spans="1:20" ht="12.75" customHeight="1" x14ac:dyDescent="0.25">
      <c r="A28" s="32" t="s">
        <v>41</v>
      </c>
      <c r="B28" s="33"/>
      <c r="C28" s="33"/>
      <c r="I28" s="32" t="s">
        <v>42</v>
      </c>
      <c r="J28" s="33"/>
      <c r="K28" s="33"/>
      <c r="L28" s="33"/>
      <c r="O28" s="16"/>
      <c r="S28" s="15"/>
    </row>
    <row r="29" spans="1:20" ht="1.35" customHeight="1" x14ac:dyDescent="0.25"/>
    <row r="30" spans="1:20" ht="11.25" customHeight="1" x14ac:dyDescent="0.25">
      <c r="A30" s="30" t="s">
        <v>38</v>
      </c>
      <c r="B30" s="31"/>
      <c r="C30" s="31"/>
      <c r="E30" s="30" t="s">
        <v>39</v>
      </c>
      <c r="F30" s="31"/>
      <c r="I30" s="30" t="s">
        <v>40</v>
      </c>
      <c r="J30" s="31"/>
      <c r="K30" s="31"/>
      <c r="L30" s="31"/>
    </row>
    <row r="31" spans="1:20" ht="2.85" customHeight="1" x14ac:dyDescent="0.25"/>
    <row r="32" spans="1:20" ht="0" hidden="1" customHeight="1" x14ac:dyDescent="0.25"/>
  </sheetData>
  <mergeCells count="91">
    <mergeCell ref="C7:E7"/>
    <mergeCell ref="F7:G7"/>
    <mergeCell ref="H7:I7"/>
    <mergeCell ref="L7:N7"/>
    <mergeCell ref="S7:T7"/>
    <mergeCell ref="Q1:S1"/>
    <mergeCell ref="A2:S2"/>
    <mergeCell ref="A4:S4"/>
    <mergeCell ref="C6:E6"/>
    <mergeCell ref="F6:R6"/>
    <mergeCell ref="S6:T6"/>
    <mergeCell ref="C9:E9"/>
    <mergeCell ref="F9:G9"/>
    <mergeCell ref="H9:I9"/>
    <mergeCell ref="L9:N9"/>
    <mergeCell ref="S9:T9"/>
    <mergeCell ref="C8:E8"/>
    <mergeCell ref="F8:G8"/>
    <mergeCell ref="H8:I8"/>
    <mergeCell ref="L8:N8"/>
    <mergeCell ref="S8:T8"/>
    <mergeCell ref="C11:E11"/>
    <mergeCell ref="F11:G11"/>
    <mergeCell ref="H11:I11"/>
    <mergeCell ref="L11:N11"/>
    <mergeCell ref="S11:T11"/>
    <mergeCell ref="C10:E10"/>
    <mergeCell ref="F10:G10"/>
    <mergeCell ref="H10:I10"/>
    <mergeCell ref="L10:N10"/>
    <mergeCell ref="S10:T10"/>
    <mergeCell ref="C13:E13"/>
    <mergeCell ref="F13:G13"/>
    <mergeCell ref="H13:I13"/>
    <mergeCell ref="L13:N13"/>
    <mergeCell ref="S13:T13"/>
    <mergeCell ref="C12:E12"/>
    <mergeCell ref="F12:G12"/>
    <mergeCell ref="H12:I12"/>
    <mergeCell ref="L12:N12"/>
    <mergeCell ref="S12:T12"/>
    <mergeCell ref="C15:E15"/>
    <mergeCell ref="F15:G15"/>
    <mergeCell ref="H15:I15"/>
    <mergeCell ref="L15:N15"/>
    <mergeCell ref="S15:T15"/>
    <mergeCell ref="C14:E14"/>
    <mergeCell ref="F14:G14"/>
    <mergeCell ref="H14:I14"/>
    <mergeCell ref="L14:N14"/>
    <mergeCell ref="S14:T14"/>
    <mergeCell ref="C17:E17"/>
    <mergeCell ref="F17:G17"/>
    <mergeCell ref="H17:I17"/>
    <mergeCell ref="L17:N17"/>
    <mergeCell ref="S17:T17"/>
    <mergeCell ref="C16:E16"/>
    <mergeCell ref="F16:G16"/>
    <mergeCell ref="H16:I16"/>
    <mergeCell ref="L16:N16"/>
    <mergeCell ref="S16:T16"/>
    <mergeCell ref="C19:E19"/>
    <mergeCell ref="F19:G19"/>
    <mergeCell ref="H19:I19"/>
    <mergeCell ref="L19:N19"/>
    <mergeCell ref="S19:T19"/>
    <mergeCell ref="C18:E18"/>
    <mergeCell ref="F18:G18"/>
    <mergeCell ref="H18:I18"/>
    <mergeCell ref="L18:N18"/>
    <mergeCell ref="S18:T18"/>
    <mergeCell ref="C21:E21"/>
    <mergeCell ref="F21:G21"/>
    <mergeCell ref="H21:I21"/>
    <mergeCell ref="L21:N21"/>
    <mergeCell ref="S21:T21"/>
    <mergeCell ref="C20:E20"/>
    <mergeCell ref="F20:G20"/>
    <mergeCell ref="H20:I20"/>
    <mergeCell ref="L20:N20"/>
    <mergeCell ref="S20:T20"/>
    <mergeCell ref="A30:C30"/>
    <mergeCell ref="E30:F30"/>
    <mergeCell ref="I30:L30"/>
    <mergeCell ref="A24:C24"/>
    <mergeCell ref="I24:L24"/>
    <mergeCell ref="A26:C26"/>
    <mergeCell ref="E26:F26"/>
    <mergeCell ref="I26:L26"/>
    <mergeCell ref="A28:C28"/>
    <mergeCell ref="I28:L28"/>
  </mergeCells>
  <pageMargins left="0.39370078740157483" right="0" top="0.98425196850393704" bottom="0.39370078740157483" header="0.59055118110236227" footer="0.39370078740157483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bendra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Pniauskienė</dc:creator>
  <cp:lastModifiedBy>Administrator</cp:lastModifiedBy>
  <cp:lastPrinted>2015-11-10T13:37:30Z</cp:lastPrinted>
  <dcterms:created xsi:type="dcterms:W3CDTF">2015-10-02T13:19:57Z</dcterms:created>
  <dcterms:modified xsi:type="dcterms:W3CDTF">2015-11-10T13:38:28Z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